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ncana Program (2)" sheetId="2" r:id="rId1"/>
  </sheets>
  <definedNames>
    <definedName name="_xlnm.Print_Titles" localSheetId="0">'Rencana Program (2)'!$5:$8</definedName>
  </definedNames>
  <calcPr calcId="144525"/>
</workbook>
</file>

<file path=xl/calcChain.xml><?xml version="1.0" encoding="utf-8"?>
<calcChain xmlns="http://schemas.openxmlformats.org/spreadsheetml/2006/main">
  <c r="W337" i="2" l="1"/>
  <c r="W333" i="2"/>
  <c r="V333" i="2"/>
  <c r="W330" i="2"/>
  <c r="U330" i="2"/>
  <c r="U329" i="2" s="1"/>
  <c r="W329" i="2" s="1"/>
  <c r="S330" i="2"/>
  <c r="S329" i="2" s="1"/>
  <c r="Q330" i="2"/>
  <c r="Q329" i="2" s="1"/>
  <c r="O330" i="2"/>
  <c r="M330" i="2"/>
  <c r="V329" i="2"/>
  <c r="O329" i="2"/>
  <c r="M329" i="2"/>
  <c r="W328" i="2"/>
  <c r="W327" i="2"/>
  <c r="W326" i="2"/>
  <c r="W325" i="2"/>
  <c r="W324" i="2"/>
  <c r="U323" i="2"/>
  <c r="W323" i="2" s="1"/>
  <c r="S323" i="2"/>
  <c r="Q323" i="2"/>
  <c r="O323" i="2"/>
  <c r="M323" i="2"/>
  <c r="W322" i="2"/>
  <c r="W321" i="2"/>
  <c r="W320" i="2"/>
  <c r="W319" i="2"/>
  <c r="W318" i="2"/>
  <c r="U318" i="2"/>
  <c r="S318" i="2"/>
  <c r="Q318" i="2"/>
  <c r="O318" i="2"/>
  <c r="M318" i="2"/>
  <c r="W317" i="2"/>
  <c r="W316" i="2"/>
  <c r="W315" i="2"/>
  <c r="W314" i="2"/>
  <c r="W313" i="2"/>
  <c r="W312" i="2"/>
  <c r="U312" i="2"/>
  <c r="S312" i="2"/>
  <c r="Q312" i="2"/>
  <c r="O312" i="2"/>
  <c r="M312" i="2"/>
  <c r="W311" i="2"/>
  <c r="W310" i="2"/>
  <c r="W309" i="2"/>
  <c r="W308" i="2"/>
  <c r="U308" i="2"/>
  <c r="S308" i="2"/>
  <c r="Q308" i="2"/>
  <c r="O308" i="2"/>
  <c r="M308" i="2"/>
  <c r="W307" i="2"/>
  <c r="W305" i="2"/>
  <c r="W304" i="2" s="1"/>
  <c r="W303" i="2" s="1"/>
  <c r="U304" i="2"/>
  <c r="S304" i="2"/>
  <c r="Q304" i="2"/>
  <c r="Q303" i="2" s="1"/>
  <c r="O304" i="2"/>
  <c r="O303" i="2" s="1"/>
  <c r="M304" i="2"/>
  <c r="U303" i="2"/>
  <c r="S303" i="2"/>
  <c r="M303" i="2"/>
  <c r="W300" i="2"/>
  <c r="U300" i="2"/>
  <c r="S300" i="2"/>
  <c r="Q300" i="2"/>
  <c r="O300" i="2"/>
  <c r="M300" i="2"/>
  <c r="W290" i="2"/>
  <c r="U290" i="2"/>
  <c r="U289" i="2" s="1"/>
  <c r="S290" i="2"/>
  <c r="Q290" i="2"/>
  <c r="O290" i="2"/>
  <c r="M290" i="2"/>
  <c r="M289" i="2" s="1"/>
  <c r="W289" i="2"/>
  <c r="V289" i="2"/>
  <c r="S289" i="2"/>
  <c r="Q289" i="2"/>
  <c r="O289" i="2"/>
  <c r="W287" i="2"/>
  <c r="W286" i="2"/>
  <c r="W285" i="2"/>
  <c r="W284" i="2"/>
  <c r="W283" i="2"/>
  <c r="W282" i="2"/>
  <c r="W281" i="2"/>
  <c r="W280" i="2" s="1"/>
  <c r="U280" i="2"/>
  <c r="S280" i="2"/>
  <c r="Q280" i="2"/>
  <c r="Q279" i="2" s="1"/>
  <c r="O280" i="2"/>
  <c r="M280" i="2"/>
  <c r="W279" i="2"/>
  <c r="AB279" i="2" s="1"/>
  <c r="U279" i="2"/>
  <c r="S279" i="2"/>
  <c r="O279" i="2"/>
  <c r="M279" i="2"/>
  <c r="AB274" i="2"/>
  <c r="W273" i="2"/>
  <c r="W272" i="2"/>
  <c r="W271" i="2" s="1"/>
  <c r="U271" i="2"/>
  <c r="U270" i="2" s="1"/>
  <c r="W270" i="2" s="1"/>
  <c r="AB270" i="2" s="1"/>
  <c r="S271" i="2"/>
  <c r="Q271" i="2"/>
  <c r="Q270" i="2" s="1"/>
  <c r="O271" i="2"/>
  <c r="M271" i="2"/>
  <c r="M270" i="2" s="1"/>
  <c r="S270" i="2"/>
  <c r="O270" i="2"/>
  <c r="W269" i="2"/>
  <c r="V269" i="2"/>
  <c r="W268" i="2"/>
  <c r="V268" i="2"/>
  <c r="W267" i="2"/>
  <c r="V267" i="2"/>
  <c r="W266" i="2"/>
  <c r="V266" i="2"/>
  <c r="U266" i="2"/>
  <c r="S266" i="2"/>
  <c r="Q266" i="2"/>
  <c r="M266" i="2"/>
  <c r="W265" i="2"/>
  <c r="V265" i="2"/>
  <c r="W264" i="2"/>
  <c r="V264" i="2"/>
  <c r="W263" i="2"/>
  <c r="W261" i="2" s="1"/>
  <c r="W262" i="2"/>
  <c r="V262" i="2"/>
  <c r="V261" i="2"/>
  <c r="U261" i="2"/>
  <c r="S261" i="2"/>
  <c r="S260" i="2" s="1"/>
  <c r="Q261" i="2"/>
  <c r="O261" i="2"/>
  <c r="O260" i="2" s="1"/>
  <c r="M261" i="2"/>
  <c r="U260" i="2"/>
  <c r="W260" i="2" s="1"/>
  <c r="AB260" i="2" s="1"/>
  <c r="Q260" i="2"/>
  <c r="M260" i="2"/>
  <c r="W243" i="2"/>
  <c r="V243" i="2"/>
  <c r="W242" i="2"/>
  <c r="V242" i="2"/>
  <c r="W236" i="2"/>
  <c r="V236" i="2"/>
  <c r="W235" i="2"/>
  <c r="V235" i="2"/>
  <c r="W234" i="2"/>
  <c r="V234" i="2"/>
  <c r="W227" i="2"/>
  <c r="V227" i="2"/>
  <c r="W226" i="2"/>
  <c r="V226" i="2"/>
  <c r="AE225" i="2"/>
  <c r="AC225" i="2"/>
  <c r="V225" i="2"/>
  <c r="U225" i="2"/>
  <c r="AF225" i="2" s="1"/>
  <c r="S225" i="2"/>
  <c r="Q225" i="2"/>
  <c r="AD225" i="2" s="1"/>
  <c r="O225" i="2"/>
  <c r="M225" i="2"/>
  <c r="AB225" i="2" s="1"/>
  <c r="W210" i="2"/>
  <c r="V210" i="2"/>
  <c r="W209" i="2"/>
  <c r="V209" i="2"/>
  <c r="W206" i="2"/>
  <c r="V206" i="2"/>
  <c r="W205" i="2"/>
  <c r="V205" i="2"/>
  <c r="W204" i="2"/>
  <c r="V204" i="2"/>
  <c r="W203" i="2"/>
  <c r="V203" i="2"/>
  <c r="W202" i="2"/>
  <c r="V202" i="2"/>
  <c r="W201" i="2"/>
  <c r="V201" i="2"/>
  <c r="W194" i="2"/>
  <c r="V194" i="2"/>
  <c r="W193" i="2"/>
  <c r="V193" i="2"/>
  <c r="AE192" i="2"/>
  <c r="AC192" i="2"/>
  <c r="V192" i="2"/>
  <c r="U192" i="2"/>
  <c r="AF192" i="2" s="1"/>
  <c r="S192" i="2"/>
  <c r="Q192" i="2"/>
  <c r="AD192" i="2" s="1"/>
  <c r="O192" i="2"/>
  <c r="M192" i="2"/>
  <c r="AB192" i="2" s="1"/>
  <c r="W177" i="2"/>
  <c r="W176" i="2"/>
  <c r="W172" i="2"/>
  <c r="W171" i="2"/>
  <c r="W170" i="2"/>
  <c r="W166" i="2"/>
  <c r="W162" i="2"/>
  <c r="W159" i="2"/>
  <c r="W158" i="2"/>
  <c r="W157" i="2"/>
  <c r="W155" i="2"/>
  <c r="W152" i="2"/>
  <c r="W151" i="2"/>
  <c r="W148" i="2"/>
  <c r="W146" i="2"/>
  <c r="W144" i="2"/>
  <c r="W143" i="2"/>
  <c r="W142" i="2"/>
  <c r="W140" i="2"/>
  <c r="W136" i="2"/>
  <c r="W134" i="2" s="1"/>
  <c r="AF134" i="2"/>
  <c r="AC134" i="2"/>
  <c r="AB134" i="2"/>
  <c r="U134" i="2"/>
  <c r="S134" i="2"/>
  <c r="AE134" i="2" s="1"/>
  <c r="Q134" i="2"/>
  <c r="AD134" i="2" s="1"/>
  <c r="O134" i="2"/>
  <c r="M134" i="2"/>
  <c r="W120" i="2"/>
  <c r="W117" i="2"/>
  <c r="W116" i="2"/>
  <c r="W115" i="2"/>
  <c r="W112" i="2"/>
  <c r="V112" i="2"/>
  <c r="W111" i="2"/>
  <c r="V111" i="2"/>
  <c r="W110" i="2"/>
  <c r="V110" i="2"/>
  <c r="W108" i="2"/>
  <c r="V108" i="2"/>
  <c r="S108" i="2"/>
  <c r="S87" i="2" s="1"/>
  <c r="Q108" i="2"/>
  <c r="O108" i="2"/>
  <c r="O87" i="2" s="1"/>
  <c r="M108" i="2"/>
  <c r="W103" i="2"/>
  <c r="W101" i="2"/>
  <c r="W100" i="2"/>
  <c r="W95" i="2"/>
  <c r="W94" i="2"/>
  <c r="W93" i="2"/>
  <c r="Q93" i="2"/>
  <c r="W89" i="2"/>
  <c r="AF87" i="2"/>
  <c r="AF84" i="2" s="1"/>
  <c r="AB87" i="2"/>
  <c r="U87" i="2"/>
  <c r="W87" i="2" s="1"/>
  <c r="Q87" i="2"/>
  <c r="AD87" i="2" s="1"/>
  <c r="AD84" i="2" s="1"/>
  <c r="M87" i="2"/>
  <c r="U84" i="2"/>
  <c r="U83" i="2" s="1"/>
  <c r="M84" i="2"/>
  <c r="W80" i="2"/>
  <c r="W72" i="2"/>
  <c r="V72" i="2"/>
  <c r="W71" i="2"/>
  <c r="V71" i="2"/>
  <c r="U71" i="2"/>
  <c r="S71" i="2"/>
  <c r="Q71" i="2"/>
  <c r="O71" i="2"/>
  <c r="M71" i="2"/>
  <c r="W70" i="2"/>
  <c r="V70" i="2"/>
  <c r="W69" i="2"/>
  <c r="V69" i="2"/>
  <c r="W68" i="2"/>
  <c r="V68" i="2"/>
  <c r="W67" i="2"/>
  <c r="V67" i="2"/>
  <c r="V66" i="2"/>
  <c r="U66" i="2"/>
  <c r="W66" i="2" s="1"/>
  <c r="S66" i="2"/>
  <c r="Q66" i="2"/>
  <c r="O66" i="2"/>
  <c r="M66" i="2"/>
  <c r="W64" i="2"/>
  <c r="V54" i="2"/>
  <c r="U54" i="2"/>
  <c r="W54" i="2" s="1"/>
  <c r="S54" i="2"/>
  <c r="Q54" i="2"/>
  <c r="O54" i="2"/>
  <c r="M54" i="2"/>
  <c r="W53" i="2"/>
  <c r="W52" i="2"/>
  <c r="W51" i="2"/>
  <c r="W47" i="2"/>
  <c r="W46" i="2"/>
  <c r="W45" i="2"/>
  <c r="W44" i="2"/>
  <c r="M44" i="2"/>
  <c r="W43" i="2"/>
  <c r="U42" i="2"/>
  <c r="W42" i="2" s="1"/>
  <c r="S42" i="2"/>
  <c r="Q42" i="2"/>
  <c r="O42" i="2"/>
  <c r="M42" i="2"/>
  <c r="W33" i="2"/>
  <c r="V30" i="2"/>
  <c r="U30" i="2"/>
  <c r="W30" i="2" s="1"/>
  <c r="S30" i="2"/>
  <c r="Q30" i="2"/>
  <c r="O30" i="2"/>
  <c r="M30" i="2"/>
  <c r="W29" i="2"/>
  <c r="V29" i="2"/>
  <c r="W28" i="2"/>
  <c r="V28" i="2"/>
  <c r="W27" i="2"/>
  <c r="V27" i="2"/>
  <c r="W26" i="2"/>
  <c r="V26" i="2"/>
  <c r="W25" i="2"/>
  <c r="V25" i="2"/>
  <c r="W24" i="2"/>
  <c r="V24" i="2"/>
  <c r="U22" i="2"/>
  <c r="W22" i="2" s="1"/>
  <c r="S22" i="2"/>
  <c r="Q22" i="2"/>
  <c r="Q21" i="2" s="1"/>
  <c r="Q11" i="2" s="1"/>
  <c r="O22" i="2"/>
  <c r="O21" i="2" s="1"/>
  <c r="M22" i="2"/>
  <c r="U21" i="2"/>
  <c r="W21" i="2" s="1"/>
  <c r="W11" i="2" s="1"/>
  <c r="S21" i="2"/>
  <c r="M21" i="2"/>
  <c r="M11" i="2" s="1"/>
  <c r="M10" i="2" s="1"/>
  <c r="W20" i="2"/>
  <c r="W19" i="2"/>
  <c r="W18" i="2"/>
  <c r="V18" i="2"/>
  <c r="W17" i="2"/>
  <c r="V17" i="2"/>
  <c r="W16" i="2"/>
  <c r="V16" i="2"/>
  <c r="W15" i="2"/>
  <c r="V15" i="2"/>
  <c r="W14" i="2"/>
  <c r="V14" i="2"/>
  <c r="W13" i="2"/>
  <c r="V13" i="2"/>
  <c r="U13" i="2"/>
  <c r="S13" i="2"/>
  <c r="S11" i="2" s="1"/>
  <c r="Q13" i="2"/>
  <c r="O13" i="2"/>
  <c r="O11" i="2" s="1"/>
  <c r="M13" i="2"/>
  <c r="M9" i="2" l="1"/>
  <c r="M288" i="2"/>
  <c r="U288" i="2"/>
  <c r="O288" i="2"/>
  <c r="S288" i="2"/>
  <c r="AB11" i="2"/>
  <c r="W10" i="2"/>
  <c r="AE87" i="2"/>
  <c r="AE84" i="2" s="1"/>
  <c r="S84" i="2"/>
  <c r="S83" i="2" s="1"/>
  <c r="S10" i="2"/>
  <c r="AC87" i="2"/>
  <c r="AC84" i="2" s="1"/>
  <c r="O84" i="2"/>
  <c r="O83" i="2" s="1"/>
  <c r="AB84" i="2"/>
  <c r="Q288" i="2"/>
  <c r="W288" i="2"/>
  <c r="U11" i="2"/>
  <c r="U10" i="2" s="1"/>
  <c r="U9" i="2" s="1"/>
  <c r="Q84" i="2"/>
  <c r="Q83" i="2" s="1"/>
  <c r="W192" i="2"/>
  <c r="W225" i="2"/>
  <c r="S9" i="2" l="1"/>
  <c r="W9" i="2"/>
  <c r="AB10" i="2"/>
  <c r="O10" i="2"/>
  <c r="O9" i="2" s="1"/>
  <c r="Q10" i="2"/>
  <c r="Q9" i="2" s="1"/>
</calcChain>
</file>

<file path=xl/sharedStrings.xml><?xml version="1.0" encoding="utf-8"?>
<sst xmlns="http://schemas.openxmlformats.org/spreadsheetml/2006/main" count="4343" uniqueCount="751">
  <si>
    <t>Kabupaten Kepulauan Selayar</t>
  </si>
  <si>
    <t>Tujuan</t>
  </si>
  <si>
    <t>Sasaran</t>
  </si>
  <si>
    <t>Kode</t>
  </si>
  <si>
    <t xml:space="preserve">Program dan Kegiatan </t>
  </si>
  <si>
    <t>Indikator Kinerja Tujuan Sasaran Program (outcome) dan Kegiatan (output)</t>
  </si>
  <si>
    <t>Target Kinerja Program dan Kerangka Pendanaan</t>
  </si>
  <si>
    <t>Lokasi</t>
  </si>
  <si>
    <t>Kondisi Kinerja pada akhir periode Renstra SKPD</t>
  </si>
  <si>
    <t>Target</t>
  </si>
  <si>
    <t>Rp</t>
  </si>
  <si>
    <t xml:space="preserve">URUSAN PEMERINTAHAN WAJIB YANG BERKAITAN DENGAN PELAYANAN DASAR </t>
  </si>
  <si>
    <t>01</t>
  </si>
  <si>
    <t>URUSAN PEMERINTAHAN BIDANG PENDIDIKAN</t>
  </si>
  <si>
    <t xml:space="preserve">Meningkatnya Nilai SAKIP </t>
  </si>
  <si>
    <t>PROGRAM PENUNJANG URUSAN PEMERINTAHAN DAERAH KABUPATEN/KOTA</t>
  </si>
  <si>
    <t>-</t>
  </si>
  <si>
    <t>2.01</t>
  </si>
  <si>
    <t xml:space="preserve">Perencanaan, Penganggaran dan Evaluasi Kinerja Perangkat Daerah </t>
  </si>
  <si>
    <t>Penyusunan Dokumen Perencanaan Perangkat Daerah</t>
  </si>
  <si>
    <t>Jumlah Dokumen Perencanaan Perangkat daerah</t>
  </si>
  <si>
    <t>2 Dokumen</t>
  </si>
  <si>
    <t>02</t>
  </si>
  <si>
    <t>Koordinasi dan Penyusunan Dokumen RKA-SKPD</t>
  </si>
  <si>
    <t>1 Dokumen</t>
  </si>
  <si>
    <t>03</t>
  </si>
  <si>
    <t xml:space="preserve">Koordinasi dan Penyusunan Dokumen Perubahan RKA-SKPD </t>
  </si>
  <si>
    <t>04</t>
  </si>
  <si>
    <t>Koordinasi dan Penyusunan DPA-SKPD</t>
  </si>
  <si>
    <t>Jumlah Dokumen DPA -SKPD</t>
  </si>
  <si>
    <t>05</t>
  </si>
  <si>
    <t xml:space="preserve">Koordinasi dan Penyusunan Dokumen Perubahan DPA-SKPD </t>
  </si>
  <si>
    <t>06</t>
  </si>
  <si>
    <t>Koordinasi dan Penyusunan Laporan Capaian Kinerja dan Ikhtisar Realisasi Kinerja SKPD</t>
  </si>
  <si>
    <t>07</t>
  </si>
  <si>
    <t>2.02</t>
  </si>
  <si>
    <t>Administrasi Keuangan Perangkat Daerah</t>
  </si>
  <si>
    <t>Penyediaan Gaji dan Tunjangan ASN</t>
  </si>
  <si>
    <t xml:space="preserve">Penyediaan Administrasi Pelaksanaan Tugas ASN </t>
  </si>
  <si>
    <t>Pelaksanaan Penatausahaan dan Pengujian/Verifikasi Keuangan SKPD</t>
  </si>
  <si>
    <t>Koordinasi dan Pelaksanaan Akuntansi SKPD</t>
  </si>
  <si>
    <t>Koordinasi dan Penyusunan Laporan Keuangan Akhir Tahun SKPD</t>
  </si>
  <si>
    <t>Pengelolaan dan Penyiapan Bahan Tanggapan Pemeriksaan</t>
  </si>
  <si>
    <t>Koordinasi dan Penyusunan Laporan Keuangan Bulanan/Triwulanan/Semesteran SKPD</t>
  </si>
  <si>
    <t>08</t>
  </si>
  <si>
    <t>Penyusunan Pelaporan dan Analisis Prognosis Realisasi Anggaran</t>
  </si>
  <si>
    <t>2.05</t>
  </si>
  <si>
    <t>Administrasi Kepegawaian Perangkat Daerah</t>
  </si>
  <si>
    <t>Peningkatan    Sarana    dan    Prasarana    Disiplin Pegawai</t>
  </si>
  <si>
    <t>Pemulangan Pegawai yang Pensiun</t>
  </si>
  <si>
    <t>Pemulangan    Pegawai    yang    Meninggal    dalam Melaksanakan Tugas</t>
  </si>
  <si>
    <t>Pemindahan Tugas ASN</t>
  </si>
  <si>
    <t>09</t>
  </si>
  <si>
    <t>10</t>
  </si>
  <si>
    <t>Sosialisasi Peraturan Perundang-Undangan</t>
  </si>
  <si>
    <t>11</t>
  </si>
  <si>
    <t>Bimbingan     Teknis     Implementasi     Peraturan Perundang-Undangan</t>
  </si>
  <si>
    <t>2.06</t>
  </si>
  <si>
    <t>Administrasi Umum Perangkat Daerah</t>
  </si>
  <si>
    <t>Penyediaan                Komponen                Instalasi Listrik/Penerangan Bangunan Kantor</t>
  </si>
  <si>
    <t>Penyediaan Peralatan dan Perlengkapan Kantor</t>
  </si>
  <si>
    <t>Penyediaan Peralatan Rumah Tangga</t>
  </si>
  <si>
    <t>Penyediaan Bahan Logistik Kantor</t>
  </si>
  <si>
    <t>Penyediaan Barang Cetakan dan Penggandaan</t>
  </si>
  <si>
    <t>Penyediaan    Bahan     Bacaan     dan    Peraturan Perundang-undangan</t>
  </si>
  <si>
    <t>Penyediaan Bahan/Material</t>
  </si>
  <si>
    <t>Fasilitasi Kunjungan Tamu</t>
  </si>
  <si>
    <t>Penyelenggaraan Rapat Koordinasi dan Konsultasi SKPD</t>
  </si>
  <si>
    <t>Penatausahaan Arsip Dinamis pada SKPD</t>
  </si>
  <si>
    <t>Dukungan    Pelaksanaan   Sistem   Pemerintahan Berbasis Elektronik pada SKPD</t>
  </si>
  <si>
    <t>2.07</t>
  </si>
  <si>
    <t>Pengadaan Barang Milik Daerah Penunjang Urusan Pemerintah Daerah</t>
  </si>
  <si>
    <t>Pengadaan   Kendaraan   Perorangan   Dinas   atau Kendaraan Dinas Jabatan</t>
  </si>
  <si>
    <t>Pengadaan   Kendaraan   Dinas   Operasional   atau Lapangan</t>
  </si>
  <si>
    <t>Pengadaan Alat Besar</t>
  </si>
  <si>
    <t>Pengadaan Alat Angkutan Darat Tak Bermotor</t>
  </si>
  <si>
    <t>Pengadaan Mebel</t>
  </si>
  <si>
    <t>Pengadaan Peralatan dan Mesin Lainnya</t>
  </si>
  <si>
    <t>Pengadaan Aset Tetap Lainnya</t>
  </si>
  <si>
    <t>Pengadaan Aset Tak Berwujud</t>
  </si>
  <si>
    <t>Pengadaan    Gedung    Kantor    atau    Bangunan Lainnya</t>
  </si>
  <si>
    <t>Pengadaan Sarana dan Prasarana Gedung Kantor atau Bangunan Lainnya</t>
  </si>
  <si>
    <t>Pengadaan   Sarana   dan   Prasarana   Pendukung Gedung Kantor atau Bangunan Lainnya</t>
  </si>
  <si>
    <t>2.08</t>
  </si>
  <si>
    <t>Penyediaan Jasa Penunjang Urusan Pemerintahan Daerah</t>
  </si>
  <si>
    <t>Penyediaan Jasa Surat Menyurat</t>
  </si>
  <si>
    <t>Penyediaan  Jasa  Komunikasi,  Sumber  Daya  Air dan Listrik</t>
  </si>
  <si>
    <t>Penyediaan   Jasa   Peralatan   dan   Perlengkapan Kantor</t>
  </si>
  <si>
    <t>Penyediaan Jasa Pelayanan Umum Kantor</t>
  </si>
  <si>
    <t>2.09</t>
  </si>
  <si>
    <t>Pemeliharaan Barang Milik Daerah Penunjang Urusan Pemerintahan Daerah</t>
  </si>
  <si>
    <t>Penyediaan        Jasa        Pemeliharaan,        Biaya Pemeliharaan,   dan  Pajak  Kendaraan  Perorangan Dinas atau Kendaraan Dinas Jabatan</t>
  </si>
  <si>
    <t>Penyediaan        Jasa        Pemeliharaan,        Biaya Pemeliharaan,   Pajak   dan   Perizinan   Kendaraan Dinas Operasional atau Lapangan</t>
  </si>
  <si>
    <t>Penyediaan        Jasa        Pemeliharaan,        Biaya Pemeliharaan dan Perizinan Alat Besar</t>
  </si>
  <si>
    <t>Penyediaan        Jasa        Pemeliharaan,        Biaya Pemeliharaan dan Perizinan Alat Angkutan Darat Tak Bermotor</t>
  </si>
  <si>
    <t>Pemeliharaan Mebel</t>
  </si>
  <si>
    <t>Pemeliharaan Peralatan dan Mesin Lainnya</t>
  </si>
  <si>
    <t>Pemeliharaan Aset Tetap Lainnya</t>
  </si>
  <si>
    <t>Pemeliharaan Aset Tak Berwujud</t>
  </si>
  <si>
    <t>Pemeliharaan/Rehabilitasi   Gedung   Kantor   dan Bangunan Lainnya</t>
  </si>
  <si>
    <t>Pemeliharaan/Rehabilitasi  Sarana  dan  Prasarana Gedung Kantor atau Bangunan Lainnya</t>
  </si>
  <si>
    <t>Pemeliharaan/Rehabilitasi  Sarana  dan  Prasarana Pendukung    Gedung    Kantor    atau    Bangunan Lainnya</t>
  </si>
  <si>
    <t>Program Pengelolaan Pendidikan</t>
  </si>
  <si>
    <t>Pengelolaan Pendidikan Sekolah Dasar</t>
  </si>
  <si>
    <t>Persentase Tingkat Partisipasi Warga Negara Usia 5-18 Tahun (Angka Partisipasi Kasar dan Angka Partisipasi Murni)</t>
  </si>
  <si>
    <t>SD</t>
  </si>
  <si>
    <t>Pembangunan Unit Sekolah Baru (USB)</t>
  </si>
  <si>
    <t>Penambahan Ruang Kelas Baru</t>
  </si>
  <si>
    <t>1 Unit</t>
  </si>
  <si>
    <t>Pembangunan Ruang Guru/Kepala Sekolah/TU</t>
  </si>
  <si>
    <t>Pembangunan Ruang Unit Kesehatan Sekolah</t>
  </si>
  <si>
    <t>Pembangunan Perpustakaan Sekolah</t>
  </si>
  <si>
    <t>Pembangunan   Sarana,   Prasarana   dan   Utilitas Sekolah</t>
  </si>
  <si>
    <t>16 Unit</t>
  </si>
  <si>
    <t>Pembangunan         Rumah         Dinas         Kepala Sekolah/Guru/Penjaga Sekolah</t>
  </si>
  <si>
    <t>1 unit</t>
  </si>
  <si>
    <t>Rehabilitasi Sedang/Berat Ruang Kelas</t>
  </si>
  <si>
    <t>6  Ruang</t>
  </si>
  <si>
    <t>Rehabilitasi   Sedang/Berat   Ruang   Guru/Kepala Sekolah/TU</t>
  </si>
  <si>
    <t>Rehabilitasi Sedang/Berat Ruang Unit  Kesehatan Sekolah</t>
  </si>
  <si>
    <t>Rehabilitasi Sedang/Berat Perpustakaan Sekolah</t>
  </si>
  <si>
    <t>12</t>
  </si>
  <si>
    <t>Rehabilitasi Sedang/Berat Sarana, Prasarana dan Utilitas Sekolah</t>
  </si>
  <si>
    <t>13</t>
  </si>
  <si>
    <t>Rehabilitasi  Sedang/Berat  Rumah  Dinas  Kepala Sekolah/Guru/Penjaga Sekolah</t>
  </si>
  <si>
    <t>14</t>
  </si>
  <si>
    <t>Pengadaan Mebel Sekolah</t>
  </si>
  <si>
    <t>1 Paket</t>
  </si>
  <si>
    <t>15</t>
  </si>
  <si>
    <t>Pengadaan Alat Rumah Tangga Sekolah</t>
  </si>
  <si>
    <t>16</t>
  </si>
  <si>
    <t>Pengadaan Perlengkapan Sekolah</t>
  </si>
  <si>
    <t>3 paket</t>
  </si>
  <si>
    <t>17</t>
  </si>
  <si>
    <t>Pengadaan Perlengkapan Siswa</t>
  </si>
  <si>
    <t>18</t>
  </si>
  <si>
    <t>Pemeliharaan    Rutin    Bangunan    Gedung    dan Ruangan</t>
  </si>
  <si>
    <t>19</t>
  </si>
  <si>
    <t>Pemeliharaan    Rutin    Sarana,    Prasarana    dan Utilitas Sekolah</t>
  </si>
  <si>
    <t>20</t>
  </si>
  <si>
    <t>Pemeliharaan     Rutin     Rumah     Dinas     Kepala Sekolah/Guru/Penjaga Sekolah</t>
  </si>
  <si>
    <t>21</t>
  </si>
  <si>
    <t>Penyediaan  Biaya  Personil  Peserta  Didik  Sekolah Dasar</t>
  </si>
  <si>
    <t>22</t>
  </si>
  <si>
    <t>Pengadaan Alat Praktik dan Peraga Siswa</t>
  </si>
  <si>
    <t>23</t>
  </si>
  <si>
    <t>Penyelenggaraan  Proses  Belajar  dan  Ujian  bagi Peserta Didik</t>
  </si>
  <si>
    <t>24</t>
  </si>
  <si>
    <t>Penyiapan  dan  Tindak  Lanjut  Evaluasi  Satuan Pendidikan Dasar</t>
  </si>
  <si>
    <t>25</t>
  </si>
  <si>
    <t>Pembinaan Minat, Bakat dan Kreativitas Siswa</t>
  </si>
  <si>
    <t>26</t>
  </si>
  <si>
    <t>Penyediaan  Pendidik  dan  Tenaga  Kependidikan bagi Satuan Pendidikan Sekolah Dasar</t>
  </si>
  <si>
    <t>27</t>
  </si>
  <si>
    <t>Pengembangan    Karir    Pendidik    dan    Tenaga Kependidikan  pada  Satuan  Pendidikan  Sekolah Dasar</t>
  </si>
  <si>
    <t>28</t>
  </si>
  <si>
    <t>Pembinaan Kelembagaan dan Manajemen Sekolah</t>
  </si>
  <si>
    <t>29</t>
  </si>
  <si>
    <t>Pengelolaan Dana BOS Sekolah Dasar</t>
  </si>
  <si>
    <t>30</t>
  </si>
  <si>
    <t>Peningkatan   Kapasitas   Pengelolaan   Dana   BOS Sekolah Dasar</t>
  </si>
  <si>
    <t>Meningkatknya akses dan mutu pendidikan SMP</t>
  </si>
  <si>
    <t>Pengelolaan Pendidikan Sekolah Menengah Pertama</t>
  </si>
  <si>
    <t>Persentase Tingkat Partisipasi Warga Negara Usia 12-15 Tahun (Angka Partisipasi Kasar dan Angka Partisipasi Murni)</t>
  </si>
  <si>
    <t>SMP</t>
  </si>
  <si>
    <t>Pembangunan Laboratorium</t>
  </si>
  <si>
    <t>Pembangunan Ruang Serba Guna/Aula</t>
  </si>
  <si>
    <t>Pembangunan Asrama Sekolah</t>
  </si>
  <si>
    <t>Pembangunan Fasilitas Parkir</t>
  </si>
  <si>
    <t>Pembangunan Kantin Sekolah</t>
  </si>
  <si>
    <t>Rehabilitasi Sedang/Berat Gedung Sekolah</t>
  </si>
  <si>
    <t>Rehabilitasi Sedang/Berat Ruang Kelas Sekolah</t>
  </si>
  <si>
    <t>Rehabilitasi Sedang/Berat Ruang Guru Sekolah</t>
  </si>
  <si>
    <t>Rehabilitasi Sedang/Berat Laboratorium</t>
  </si>
  <si>
    <t>Rehabilitasi       Sedang/Berat       Ruang       Serba Guna/Aula</t>
  </si>
  <si>
    <t>Rehabilitasi Sedang/Berat Asrama</t>
  </si>
  <si>
    <t>Rehabilitasi Sedang/Berat Fasilitas Parkir</t>
  </si>
  <si>
    <t>Rehabilitasi Sedang/Berat Kantin Sekolah</t>
  </si>
  <si>
    <t>31</t>
  </si>
  <si>
    <t>Pemeliharaan     Rutin     Rumah     Dinas     Kepala Sekolah, Guru, Penjaga Sekolah</t>
  </si>
  <si>
    <t>32</t>
  </si>
  <si>
    <t>Penyediaan  Biaya  Personil  Peserta  Didik  Sekolah Menengah Pertama</t>
  </si>
  <si>
    <t>33</t>
  </si>
  <si>
    <t>Perlengkapan Dasar Buku Teks Peserta Didik</t>
  </si>
  <si>
    <t>34</t>
  </si>
  <si>
    <t>Perlengkapan Belajar Peserta Didik</t>
  </si>
  <si>
    <t>35</t>
  </si>
  <si>
    <t>36</t>
  </si>
  <si>
    <t>37</t>
  </si>
  <si>
    <t>Penyiapan  dan  Tindak  Lanjut  Evaluasi  Satuan Pendidikan Sekolah Menengah Pertama</t>
  </si>
  <si>
    <t>38</t>
  </si>
  <si>
    <t>41</t>
  </si>
  <si>
    <t>42</t>
  </si>
  <si>
    <t>Pengelolaan    Dana    BOS    Sekolah    Menengah Pertama</t>
  </si>
  <si>
    <t>43</t>
  </si>
  <si>
    <t>Peningkatan   Kapasitas   Pengelolaan   Dana   BOS Sekolah Menengah Pertama</t>
  </si>
  <si>
    <t>Meningkatnya akses dan mutu Pendidikan Anak Usia Dini</t>
  </si>
  <si>
    <t>2.03</t>
  </si>
  <si>
    <t xml:space="preserve">Pengelolaan Pendidikan Anak Usia Dini (PAUD) </t>
  </si>
  <si>
    <t>Persentase Tingkat Partisipasi Warga Negara Usia 5-7 Tahun (Angka Partisipasi Kasar dan Angka Partisipasi Murni)</t>
  </si>
  <si>
    <t>PAUD</t>
  </si>
  <si>
    <t>Pembangunan Gedung/Ruang Kelas/Ruang Guru PAUD</t>
  </si>
  <si>
    <t>Pembangunan   Sarana,   Prasarana   dan   Utilitas PAUD</t>
  </si>
  <si>
    <t>Rehabilitasi       Sedang/Berat       Gedung/Ruang Kelas/Ruang Guru PAUD</t>
  </si>
  <si>
    <t>Rehabilitasi  Sedang/Berat  Pembangunan  Sarana, Prasarana dan Utilitas PAUD</t>
  </si>
  <si>
    <t>Pemeliharaan  Rutin  Gedung/Ruang  Kelas/Ruang Guru PAUD</t>
  </si>
  <si>
    <t>Pemeliharaan    Rutin    Sarana,    Prasarana    dan Utilitas  PAUD</t>
  </si>
  <si>
    <t>Pengadaan Mebel PAUD</t>
  </si>
  <si>
    <t>Pengadaan Alat Rumah Tangga PAUD</t>
  </si>
  <si>
    <t>Pengadaan Perlengkapan PAUD</t>
  </si>
  <si>
    <t>Pengadaan Perlengkapan Siswa PAUD</t>
  </si>
  <si>
    <t>Penyediaan Biaya Personil Peserta Didik PAUD</t>
  </si>
  <si>
    <t>Pengadaan Alat Praktik dan Peraga Siswa PAUD</t>
  </si>
  <si>
    <t>3 Paket</t>
  </si>
  <si>
    <t>Penyelenggaraan Proses Belajar PAUD</t>
  </si>
  <si>
    <t>Penyiapan  dan  Tindak  Lanjut  Evaluasi  Satuan PAUD</t>
  </si>
  <si>
    <t>Pembinaan Kelembagaan dan Manajemen PAUD</t>
  </si>
  <si>
    <t>Pengelolaan Dana BOP PAUD</t>
  </si>
  <si>
    <t>Meningkatnya akses dan mutu Pendidikan Kesetaraan</t>
  </si>
  <si>
    <t>2.04</t>
  </si>
  <si>
    <t>Pengelolaan Pendidikan Nonformal/Kesetaraan</t>
  </si>
  <si>
    <t>Jumlah Warga Usia 7-18 Tahun yang belum menyelesaikan Pendidikan dasar dan atau menengah yang berpartisipasi dalam pendidikan kesetaraan</t>
  </si>
  <si>
    <t>PNF</t>
  </si>
  <si>
    <t>Pembangunan Gedung/Ruang Kelas/Ruang Guru Nonformal/Kesetaraan</t>
  </si>
  <si>
    <t>Pembangunan   Sarana,   Prasarana   dan   Utilitas Sekolah Nonformal/Kesetaraan</t>
  </si>
  <si>
    <t>Rehabilitasi       Sedang/Berat       Gedung/Ruang Kelas/Ruang                Guru                Pendidikan Nonformal/Kesetaraan</t>
  </si>
  <si>
    <t>Pengadaan                  Mebel                  Pendidikan Nonformal/Kesetaraan</t>
  </si>
  <si>
    <t>Pengadaan    Alat    Rumah    Tangga    Pendidikan Nonformal/Kesetaraan</t>
  </si>
  <si>
    <t>Pengadaan            Perlengkapan            Pendidikan Nonformal/Kesetaraan</t>
  </si>
  <si>
    <t>Penyediaan     Biaya     Personil     Peserta     Didik Nonformal/Kesetaraan</t>
  </si>
  <si>
    <t>Pengadaan    Alat    Praktik    dan    Peraga    Siswa Nonformal/Kesetaraan</t>
  </si>
  <si>
    <t>Penyelenggaraan                Proses                Belajar Nonformal/Kesetaraan</t>
  </si>
  <si>
    <t>Penyiapan  dan  Tindak  Lanjut  Evaluasi  Satuan Pendidikan di Pendidikan Nonformal/Kesetaraan</t>
  </si>
  <si>
    <t>Pembinaan Kelembagaan dan Manajemen Sekolah Nonformal/Kesetaraan</t>
  </si>
  <si>
    <t>Program Pengembangan Kurikulum</t>
  </si>
  <si>
    <t>Cakupan Persentase Muatan Lokal dalam Kurikulum PAUD dan Pendidikan Dasar</t>
  </si>
  <si>
    <t>Penetapan  Kurikulum  Muatan  Lokal  Pendidikan Dasar</t>
  </si>
  <si>
    <t>Persentase Kurikulum  Muatan  Lokal  Pendidikan Dasar yang telah ditetapkan</t>
  </si>
  <si>
    <t>Penyusunan   Kompetensi   Dasar   Muatan   Lokal Pendidikan Dasar</t>
  </si>
  <si>
    <t>Penyusunan   Silabus   Muatan   Lokal   Pendidikan Dasar</t>
  </si>
  <si>
    <t>Penyediaan  Buku  Teks  Pelajaran  Muatan  Lokal Pendidikan Dasar</t>
  </si>
  <si>
    <t>Pelatihan  Penyusunan  Kurikulum  Muatan  Lokal Pendidikan Dasar</t>
  </si>
  <si>
    <t>Penetapan  Kurikulum  Muatan  Lokal  Pendidikan
Anak Usia Dini dan Pendidikan Nonformal</t>
  </si>
  <si>
    <t>Penyusunan   Silabus   Muatan   Lokal   Pendidikan Anak Usia Dini dan Pendidikan Nonformal</t>
  </si>
  <si>
    <t>Penyediaan  Buku  Teks  Pelajaran  Muatan  Lokal Pendidikan   Anak   Usia   Dini   dan   Pendidikan Nonformal</t>
  </si>
  <si>
    <t>Program Pendidik dan Tenaga Kependidikan</t>
  </si>
  <si>
    <t>Persentase Satuan Pendidikan Memiliki Guru dan Tenaga Kependidikan Sesuai Kebutuhan Berdasarkan Rombel dan Standar Kurikulum</t>
  </si>
  <si>
    <t>Pemerataan Kuantitas dan Kualitas Pendidik dan Tenaga  Kependidikan     bagi  Satuan  Pendidikan
Dasar,            PAUD,            dan            Pendidikan Nonformal/Kesetaraan</t>
  </si>
  <si>
    <t>Persentase Pendidik dan Tenaga  Kependidikan yang memenuhi kualifikasi S1/DIV</t>
  </si>
  <si>
    <t>Perhitungan  dan  Pemetaan  Pendidik  dan  Tenaga Kependidikan  Satuan  Pendidikan  Dasar,  PAUD,
dan Pendidikan Nonformal/Kesetaraan</t>
  </si>
  <si>
    <t>Penataan  Pendistribusian  Pendidik  dan  Tenaga
Kependidikan   bagi   Satuan   Pendidikan   Dasar, PAUD, dan Pendidikan Nonformal/Kesetaraan</t>
  </si>
  <si>
    <t>Penerbitan  Izin  PAUD  dan  Pendidikan  Nonformal yang Diselenggarakan oleh Masyarakat</t>
  </si>
  <si>
    <t xml:space="preserve"> -</t>
  </si>
  <si>
    <t>Penilaian  Kelayakan  Usul  Perizinan  PAUD  dan Pendidikan Nonformal yang Diselenggarakan oleh Masyarakat</t>
  </si>
  <si>
    <t>Pengendalian  dan  Pengawasan  Perizinan  PAUD dan  Pendidikan  Nonformal  yang  Diselenggarakan oleh Masyarakat</t>
  </si>
  <si>
    <t>Pembinaan PAUD dan Pendidikan Nonformal yang Diselenggarakan oleh Masyarakat</t>
  </si>
  <si>
    <t>Program Pengembangan Bahasa dan Sastra</t>
  </si>
  <si>
    <t xml:space="preserve">Persentase Pengembangan dan Perlindungan Bahasa dan sastra Daerah </t>
  </si>
  <si>
    <t>Pembinaan,   Pengembangan   dan   Perlindungan Bahasa  dan  Sastra  yang  Penuturannya  dalam Daerah Kabupaten/Kota</t>
  </si>
  <si>
    <t>Jumlah Pembinaan,  Pengembangan  dan Perlindungan Bahasa dan Sastra yang Penuturannya  dalam Daerah Kabupaten/Kota</t>
  </si>
  <si>
    <t>Penyusunan         Kamus         Bahasa         Daerah Kabupaten/Kota</t>
  </si>
  <si>
    <t>Vitalitas, Konservasi dan Revitalisasi Bahasa dan Sastra Daerah Kabupaten/Kota</t>
  </si>
  <si>
    <t>Publikasi      Bahasa      dan      Sastra      Daerah Kabupaten/Kota</t>
  </si>
  <si>
    <t>Penghargaan  Tokoh  Kebahasaan  dan  Kesastraan Daerah Kabupaten/Kota</t>
  </si>
  <si>
    <t>Penyediaan   dan   Pendistribusian   Buku   Cerita Rakyat          Daerah          Penunjang          Literasi Kabupaten/Kota</t>
  </si>
  <si>
    <t>Peningkatan Apresiasi Siswa terhadap Bahasa dan Sastra Daerah Kewenangan Kabupaten/Kota</t>
  </si>
  <si>
    <t>Penyusunan   Modul   dan   Bahan   Ajar   Bahasa Daerah Kewenangan Kabupaten/Kota</t>
  </si>
  <si>
    <t>URUSAN PEMERINTAHAN BIDANG KEPEMUDAAN DAN OLAHRAGA</t>
  </si>
  <si>
    <t>Program Pengembangan Kapasitas Daya Saing Kepemudaan</t>
  </si>
  <si>
    <t>Penyadaran, Pemberdayaan, dan Pengembangan Pemuda dan Kepemudaan Terhadap Pemuda Pelopor Kabupaten/Kota, Wirausaha Muda Pemula, dan Pemuda Kader Kabupaten/Kota</t>
  </si>
  <si>
    <t xml:space="preserve">Persentase Penyadaran, Pemberdayaan, dan Pengembangan Pemuda dan Kepemudaan Terhadap Pemuda Pelopor </t>
  </si>
  <si>
    <t>Koordinasi,   Sinkronisasi   dan   Penyelenggaraan Peningkatan  Kapasitas  Daya  Saing  Wira  Usaha Pemula</t>
  </si>
  <si>
    <t>Pemberian  Penghargaan  Pemuda  dan  Organisasi Pemuda yang Berjasa dan/atau Berprestasi</t>
  </si>
  <si>
    <t>Peningkatan   Kepemimpinan,   Kepeloporan   dan Kesukarelawanan Pemuda</t>
  </si>
  <si>
    <t>Penyelenggaraan Seleksi dan Pelatihan Pasukan Pengibar Bendera</t>
  </si>
  <si>
    <t>Pemberdayaan   dan   Pengembangan   Organisasi Kepemudaan Tingkat Daerah Kabupaten/Kota</t>
  </si>
  <si>
    <t xml:space="preserve">Persentase Pemberdayaan dan Pengembangan Organisasi Kepemudaan </t>
  </si>
  <si>
    <t>Peningkatan  Kapasitas  Pemuda  dan  Organisasi Kepemudaan Kabupaten/Kota</t>
  </si>
  <si>
    <t>Program Pengembangan Kapasitas Daya Saing Keolahragaan</t>
  </si>
  <si>
    <t>Peningkatan Prestasi Olahraga</t>
  </si>
  <si>
    <t>0,39</t>
  </si>
  <si>
    <t>Pembinaan      dan      Pengembangan      Olahraga Pendidikan    pada    Jenjang    Pendidikan    yang
menjadi Kewenangan Daerah Kabupaten/Kota</t>
  </si>
  <si>
    <t>Persentase Peningkatan Prestasi, Pembinaan dan Pengembangan Olahraga</t>
  </si>
  <si>
    <t>Penyelenggaraan    Kejuaraan    Olahraga    Tingkat
Daerah Kabupaten/Kota</t>
  </si>
  <si>
    <t>Persaentase keikutsertaan pada Kejuaraan Olahraga Tingkat Daerah</t>
  </si>
  <si>
    <t>Penyelenggaraan  Kejuaraan  dan  Pekan  Olahraga Tingkat Kabupaten/Kota</t>
  </si>
  <si>
    <t>Pembinaan dan Pengembangan Olahraga Prestasi Tingkat Daerah Provinsi</t>
  </si>
  <si>
    <t>Persentase Pembinaan dan Pengembangan Olahraga Prestasi Tingkat Daerah</t>
  </si>
  <si>
    <t>Seleksi Atlet Daerah</t>
  </si>
  <si>
    <t>Koordinasi dan Sinkronisasi Penyediaan Data dan Informasi Sektoral Olahraga</t>
  </si>
  <si>
    <t>Pembinaan     dan     Pengembangan     Organisasi Olahraga</t>
  </si>
  <si>
    <t>Persentase Pembinaan dan Pengembangan Organisasi Olahraga</t>
  </si>
  <si>
    <t>Standardisasi  Organisasi Keolahragaan</t>
  </si>
  <si>
    <t>Pengembangan Organisasi Keolahragaan</t>
  </si>
  <si>
    <t>Peningkatan Kerja Sama Organisasi Keolahragaan Kabupaten/Kota Dengan Lembaga Terkait</t>
  </si>
  <si>
    <t>Pembinaan dan Pengembangan Olahraga Rekreasi</t>
  </si>
  <si>
    <t>Persentase Pembinaan dan Pengembangan Olahraga Rekreasi</t>
  </si>
  <si>
    <t>Penyelenggaraan,  Pengembangan  dan  Pemasalan Festival dan Olahraga Rekreasi</t>
  </si>
  <si>
    <t>Pemberdayaan Perkumpulan Olahraga Rekreasi</t>
  </si>
  <si>
    <t>Penyediaan,   Pengembangan   dan   Pemeliharaan Sarana dan Prasarana Olahraga Rekreasi</t>
  </si>
  <si>
    <t>Pemanfaatan Olahraga Tradisional dalam Masyarakat</t>
  </si>
  <si>
    <t>Program Pengembangan Kapasitas Kepramukaan</t>
  </si>
  <si>
    <t>Persentase Kepramukaan yang dikembangkan kapasitas dan daya saingnya</t>
  </si>
  <si>
    <t>4,06</t>
  </si>
  <si>
    <t>Pembinaan     dan     Pengembangan     Organisasi
Kepramukaan</t>
  </si>
  <si>
    <t>Koordinasi dan Sinkronisasi Penyediaan Data dan Informasi Kepramukaan Berbasis Elektronik</t>
  </si>
  <si>
    <t>Peningkatan  Kapasitas  Organisasi  Kepramukaan Tingkat Daerah</t>
  </si>
  <si>
    <t>Pengembangan    Kapasitas    SDM    Kepramukaan Tingkat Daerah</t>
  </si>
  <si>
    <t>Penyediaan    Pusat    Pendidikan    dan    Pelatihan Kepramukaan di Daerah Kabupaten/Kota</t>
  </si>
  <si>
    <t>Partisipasi dan Keikutsertaan  dalam Kegiatan Kepramukaan</t>
  </si>
  <si>
    <t>Jumlah Dokumen RKA -SKPD dan Laporan Hasil Koordinasi Penyusunan Dokumen RKA-SKPD</t>
  </si>
  <si>
    <t>Jumlah Dokumen RKA -SKPD dan Laporan Hasil Koordinasi Penyusunan Dokumen Perubahan RKA-SKPD</t>
  </si>
  <si>
    <t xml:space="preserve">Jumlah Dokumen Perubahan DPA -SKPD </t>
  </si>
  <si>
    <t>Jumlah Laporan Capaian Kinerja dan ikhtisar Realisasi Kinerja SKPD dan Laporan Hasil Koordinasi Penyusunan Laporan Capaian Kinerja dan Ikhtisar Realisasi Kinerja SKPD</t>
  </si>
  <si>
    <t xml:space="preserve">Jumlah Orang yang Menerima Gaji </t>
  </si>
  <si>
    <t>Jumlah Laporan Evaluasi Perangkat Daerah</t>
  </si>
  <si>
    <t>1 Laporan</t>
  </si>
  <si>
    <t>Laporan</t>
  </si>
  <si>
    <t>Jumlah Dokumen Hasil Penyediaan Administrasi Pelaksanaan Tugas ASN</t>
  </si>
  <si>
    <t>Dokumen</t>
  </si>
  <si>
    <t>Jumlah Dokumen Penatausahaan dan Pengujian/Verifikasi Keuangan SKPD</t>
  </si>
  <si>
    <t>4 Dokumen</t>
  </si>
  <si>
    <t>12 Dokumen</t>
  </si>
  <si>
    <t>Jumlah Laporan Keuangan Akhir Tahun SKPD dan Laporan Hasil Koordinasi Penyusunan Laporan Keuangan Akhir Tahun SKPD</t>
  </si>
  <si>
    <t xml:space="preserve">Jumlah Dokumen  Bahan Tanggapan Pemeriksaan </t>
  </si>
  <si>
    <t>12 Laporan</t>
  </si>
  <si>
    <t>Jumlah Dokumen Pelaporan dan Analisis Prognosisi Realisasi Anggaran</t>
  </si>
  <si>
    <t xml:space="preserve">Jumlah Unit Peningkatan Sarana Prasarana Disiplin Pegawai </t>
  </si>
  <si>
    <t>Unit</t>
  </si>
  <si>
    <t>Jumlah Paket Pakaian Dinas beserta Atribut Kelengkapan</t>
  </si>
  <si>
    <t>Paket</t>
  </si>
  <si>
    <t>Jumlah dokumen pendataan dan pengelolaan administrasi kepegawaian</t>
  </si>
  <si>
    <t xml:space="preserve">Jumlah Dokumen Hasil Koordinasi dan pelaksanaan sistem informasi kepegawaian </t>
  </si>
  <si>
    <t>Monitoring,    Evaluasi,    dan    Penilaian    Kinerja
Pegawai</t>
  </si>
  <si>
    <t>Jumlah Pengawai Pensiun yang Dipulangkan</t>
  </si>
  <si>
    <t>Orang</t>
  </si>
  <si>
    <t>Jumlah laporan Hasil Pemulangan    Pegawai    yang    Meninggal    dalam Melaksanakan Tugas</t>
  </si>
  <si>
    <t>Jumlah ASN yang dipindahtugaskan</t>
  </si>
  <si>
    <t>Pendidikan  dan  Pelatihan  Pegawai  Berdasarkan
Tugas dan Fungsi</t>
  </si>
  <si>
    <t>Jumlah Pegawai Berdasarkan Tugas dan Fungsi yang mengikuti pendidikan dan pelatihan</t>
  </si>
  <si>
    <t xml:space="preserve">Jumlah orang yang mengikuti sosialisasi peraturan perundang-undangan </t>
  </si>
  <si>
    <t>Jumlah Orang yang mengikuti bimbingan teknis implementasi peraturan perundang-undangan</t>
  </si>
  <si>
    <t>Jumlah Paket Komponen Instalasi Listrik/Penerangan Bangunan Kantor yang disediakan</t>
  </si>
  <si>
    <t>Jumlah Paket Peralatan dan Perlengkapan Kantor yang disediakan</t>
  </si>
  <si>
    <t>12 Paket</t>
  </si>
  <si>
    <t>Jumlah paket peralatan rumah tangga yang disediakan</t>
  </si>
  <si>
    <t>Jumlah paket bahan logistik kantor yang disediakan</t>
  </si>
  <si>
    <t>Jumlah paket Barang cetakan dan Penggandaan yang disediakan</t>
  </si>
  <si>
    <t>Jumlah dokumen bahan bacaan dan peraturan perundang-undangan yang disediakan</t>
  </si>
  <si>
    <t>Jumlah Paket Bahan/Material yang Disediakan</t>
  </si>
  <si>
    <t>Jumlah Laporan Fasilitasi Kunjungan Tamu</t>
  </si>
  <si>
    <t>Jumlah Dokumen Penatausahaan dan Arsip Dinamis</t>
  </si>
  <si>
    <t>Jumlah Dokumen Dukungan Pelaksanaan   Sistem   Pemerintahan Berbasis Elektronik pada SKPD</t>
  </si>
  <si>
    <t xml:space="preserve">Jumlah Unit Kendaraan Perorangan Dinas atau
Kendaraan Dinas Jabatan yang Disediakan
</t>
  </si>
  <si>
    <t xml:space="preserve">Jumlah Unit Kendaraan Dinas Operasional atau
Lapangan yang Disediakan
</t>
  </si>
  <si>
    <t>Jumlah Unit Alat Besar yang Disediakan</t>
  </si>
  <si>
    <t xml:space="preserve">Jumlah Unit Alat Angkutan Darat Tak Bermotor
yang Disediakan
</t>
  </si>
  <si>
    <t>Jumlah Paket Mebel yang Disediakan</t>
  </si>
  <si>
    <t xml:space="preserve">Jumlah Unit Peralatan dan Mesin Lainnya yang
Disediakan
</t>
  </si>
  <si>
    <t>Jumlah Unit Aset Tetap Lainnya yang Disediakan</t>
  </si>
  <si>
    <t>Jumlah Unit Aset Tak Berwujud yang Disediakan</t>
  </si>
  <si>
    <t xml:space="preserve">Jumlah Unit Gedung Kantor atau Bangunan
Lainnya yang Disediakan
</t>
  </si>
  <si>
    <t xml:space="preserve">Jumlah Unit Sarana dan Prasarana Gedung
Kantor atau Bangunan Lainnya yang Disediakan
</t>
  </si>
  <si>
    <t xml:space="preserve">Jumlah Unit Sarana dan Prasarana Pendukung
Gedung Kantor atau Bangunan Lainnya yang
Disediakan
</t>
  </si>
  <si>
    <t xml:space="preserve">Jumlah Laporan Penyediaan Jasa Surat
Menyurat
</t>
  </si>
  <si>
    <t xml:space="preserve">Jumlah Laporan Penyediaan Jasa Komunikasi,
Sumber Daya Air dan Listrik yang Disediakan
</t>
  </si>
  <si>
    <t xml:space="preserve">Jumlah Laporan Penyediaan Jasa Peralatan dan
Perlengkapan Kantor yang Disediakan
</t>
  </si>
  <si>
    <t>Jumlah Laporan Penyediaan Jasa Pelayanan Umum Kantor Yang Disediakan</t>
  </si>
  <si>
    <t xml:space="preserve">Jumlah Kendaraan Perorangan Dinas atau
Kendaraan Dinas Jabatan yang Dipelihara dan
dibayarkan Pajaknya
</t>
  </si>
  <si>
    <t xml:space="preserve">Jumlah Kendaraan Dinas Operasional atau
Lapangan yang Dipelihara dan dibayarkan Pajak
dan Perizinannya
</t>
  </si>
  <si>
    <t xml:space="preserve">Jumlah Alat Besar yang Dipelihara dan
dibayarkan Perizinannya
</t>
  </si>
  <si>
    <t xml:space="preserve">Jumlah Alat Angkutan Darat Tak Bermotor yang
Dipelihara dan Dibayarkan Perizinannya
</t>
  </si>
  <si>
    <t>Jumlah Mebel yang Dipelihara</t>
  </si>
  <si>
    <t>Jumlah Peralatan dan Mesin Lainnya yang
Dipelihara</t>
  </si>
  <si>
    <t xml:space="preserve">Jumlah Aset Tetap Lainnya yang Dipelihara </t>
  </si>
  <si>
    <t xml:space="preserve">Jumlah Aset Tak Berwujud yang Dipelihara </t>
  </si>
  <si>
    <t xml:space="preserve">Jumlah Gedung Kantor dan Bangunan Lainnya
yang Dipelihara/Direhabilitasi
</t>
  </si>
  <si>
    <t xml:space="preserve">Jumlah Sarana dan Prasarana Pendukung
Gedung Kantor atau Bangunan Lainnya yang
Dipelihara/Direhabilitasi
</t>
  </si>
  <si>
    <t>Ha</t>
  </si>
  <si>
    <t>Pemeliharaan/Rehabilitasi Tanah</t>
  </si>
  <si>
    <t>Jumlah Sekolah Baru yang Telah Dibangun</t>
  </si>
  <si>
    <t>Jumlah Ruang Kelas Baru yang Bertambah</t>
  </si>
  <si>
    <t>1 Ruang</t>
  </si>
  <si>
    <t>Jumlah Ruang Guru/Kepala Sekolah/TU yang
Telah Dibangun</t>
  </si>
  <si>
    <t>Ruang</t>
  </si>
  <si>
    <t xml:space="preserve">Jumlah Ruang Unit Kesehatan Sekolah yang
Telah Dibangun
</t>
  </si>
  <si>
    <t xml:space="preserve">Jumlah Perpustakaan Sekolah yang Telah
Dibangun
</t>
  </si>
  <si>
    <t xml:space="preserve">Jumlah Sarana, Prasarana dan Utilitas Sekolah
yang Telah Dibangun
</t>
  </si>
  <si>
    <t xml:space="preserve">Jumlah Rumah Dinas Kepala Sekolah, Guru,
Penjaga Sekolah yang Telah Dibangun
</t>
  </si>
  <si>
    <t xml:space="preserve">Jumlah Ruang Kelas yang Direhabilitasi
Sedang/Berat
</t>
  </si>
  <si>
    <t xml:space="preserve">Jumlah Ruang Guru/Kepala Sekolah/TU yang
Telah Direhabilitasi Sedang/Berat
</t>
  </si>
  <si>
    <t xml:space="preserve">Jumlah Ruang Unit Kesehatan Sekolah yang
Telah Direhabilitasi Sedang/Berat
</t>
  </si>
  <si>
    <t xml:space="preserve">Jumlah Perpustakaan Sekolah yang Telah
Direhabilitasi Sedang/Berat
</t>
  </si>
  <si>
    <t xml:space="preserve">Jumlah Sarana, Prasarana dan Utilitas Sekolah
yang Telah Direhabilitasi
</t>
  </si>
  <si>
    <t>Jumlah Rumah Dinas Kepala Sekolah, Guru,
Penjaga Sekolah yang Telah DiRehabilitasi
Sedang/Berat</t>
  </si>
  <si>
    <t>Jumlah Mebel sekolah yang Tersedia</t>
  </si>
  <si>
    <t xml:space="preserve">Jumlah Alat Rumah Tangga Sekolah yang
Tersedia
</t>
  </si>
  <si>
    <t>Jumlah Perlengkapan Sekolah yang Tersedia</t>
  </si>
  <si>
    <t xml:space="preserve">Jumlah Perlengkapan Peserta Didik yang
Tersedia
</t>
  </si>
  <si>
    <t xml:space="preserve">Jumlah Bangunan Gedung dan Ruang Sekolah
yang Dilaksanakan Pemeliharaan
</t>
  </si>
  <si>
    <t xml:space="preserve">Jumlah Sarana, Prasarana dan Utilitas Sekolah
yang Dilaksanakan Pemeliharaan
</t>
  </si>
  <si>
    <t>Jumlah Rumah Dinas Kepala Sekolah, Guru,
Penjaga
Sekolah
yang Dilaksanakan
Pemeliharaan</t>
  </si>
  <si>
    <t xml:space="preserve">Jumlah Peserta Didik Sekolah Menengah Atas
yang Menerima Biaya Personil Peserta Didik
</t>
  </si>
  <si>
    <t>141 Peserta Didik</t>
  </si>
  <si>
    <t>Jumlah Alat Praktik dan Peraga Siswa yang
Tersedia</t>
  </si>
  <si>
    <t>Jumlah
Satuan
Pendidikan
yang Menyelenggarakan Proses Belajar dan Ujian</t>
  </si>
  <si>
    <t>141 Satuan Pendidikan</t>
  </si>
  <si>
    <t xml:space="preserve">Jumlah Satuan Pendidikan Dasar yang Siap
Dievaluasi dan Melaksanakan Rekomendasi
</t>
  </si>
  <si>
    <t>Satuan Pendidikan</t>
  </si>
  <si>
    <t>Jumlah
Siswa yang Mengikuti Ajang
Kompetisi/Lomba Akademik dan Non Akademik</t>
  </si>
  <si>
    <t>Peserta Didik</t>
  </si>
  <si>
    <t xml:space="preserve">Jumlah Pendidik dan Tenaga Kependidikan yang
Tersedia pada Satuan Pendidikan Sekolah Dasar
</t>
  </si>
  <si>
    <t xml:space="preserve">Jumlah Pendidik dan Tenaga Kependidikan yang
Mendapatkan
Fasilitasi
Kenaikan
Pangkat/Golongan,
Pemberian
Promosi,
Peningkatan Kompetensi dan Kualifikasi 
</t>
  </si>
  <si>
    <t>Jumlah Sekolah Menengah Dasar yang
Dilaksanakan Pembinaan Kelembagaan dan
manajemen sekolah</t>
  </si>
  <si>
    <t xml:space="preserve">Jumlah Sekolah Dasar yang Mengelola Dana
BOS
</t>
  </si>
  <si>
    <t>11 Satuan Pendidikan</t>
  </si>
  <si>
    <t xml:space="preserve">Jumlah Ruang Laboratorium Sekolah Dasar yang
Telah Dibangun
</t>
  </si>
  <si>
    <t>Pembangunan Laboratorium Sekolah Dasar</t>
  </si>
  <si>
    <t xml:space="preserve">Rehabilitasi Sedang/Berat Laboratorium Sekolah
Dasar
</t>
  </si>
  <si>
    <t>Pemeliharaan Mebel Sekolah</t>
  </si>
  <si>
    <t xml:space="preserve">Jumlah Mebel Sekolah yang Dilaksanakan
Pemeliharaan
</t>
  </si>
  <si>
    <t>11 Unit</t>
  </si>
  <si>
    <t xml:space="preserve">Jumlah Ruang Laboratorium yang Telah
Dibangun
</t>
  </si>
  <si>
    <t xml:space="preserve">Jumlah Ruang Serba Guna/Aula yang Telah
Dibangun
</t>
  </si>
  <si>
    <t>Jumlah Asrama Sekolah yang Telah Dibangun</t>
  </si>
  <si>
    <t>Jumlah Fasilitas Parkir yang Telah Dibangun</t>
  </si>
  <si>
    <t>2 Unit</t>
  </si>
  <si>
    <t>Jumlah Kantin Sekolah yang Telah Dibangun</t>
  </si>
  <si>
    <t>3 Unit</t>
  </si>
  <si>
    <t xml:space="preserve">Jumlah Gedung Sekolah yang Direhabilitasi
Sedang/Berat
</t>
  </si>
  <si>
    <t xml:space="preserve">Jumlah Ruang kelas sekolah yang Telah
Direhabilitasi Sedang/Berat
</t>
  </si>
  <si>
    <t xml:space="preserve">Jumlah Ruang Guru Sekolah yang Telah
Direhabilitasi Sedang/Berat
</t>
  </si>
  <si>
    <t xml:space="preserve">Jumlah Laboratorium yang Telah Direhabilitasi
Sedang/Berat
</t>
  </si>
  <si>
    <t>2 Ruang</t>
  </si>
  <si>
    <t xml:space="preserve">Jumlah Ruang Serba Guna/Aula yang Telah
Direhabilitasi sedang/berat
</t>
  </si>
  <si>
    <t xml:space="preserve">Jumlah Asrama yang Telah Direhabilitasi
Sedang/Berat
</t>
  </si>
  <si>
    <t xml:space="preserve">Jumlah Fasilitas Parkir yang Telah Direhabilitasi
Sedang/Berat
</t>
  </si>
  <si>
    <t xml:space="preserve">Jumlah Kantin Sekolah yang Direhabilitasi
Sedang/Berat
</t>
  </si>
  <si>
    <t xml:space="preserve">Jumlah Sarana, Prasarana dan Utilitas Sekolah
yang Telah Direhabilitasi Sedang/Berat
</t>
  </si>
  <si>
    <t>Jumlah Mebel Sekolah yang Tersedia</t>
  </si>
  <si>
    <t>1Paket</t>
  </si>
  <si>
    <t>Jumlah Perlengkapan Siswa yang Tersedia</t>
  </si>
  <si>
    <t>52 Paket</t>
  </si>
  <si>
    <t xml:space="preserve">Jumlah Peserta didik Sekolah Menengah
Pertama yang Menerima Biaya Personil Peserta
Didik
</t>
  </si>
  <si>
    <t>52 Peserta Didik</t>
  </si>
  <si>
    <t>Jumlah Buku Teks yang Diterima Peserta Didik</t>
  </si>
  <si>
    <t>Buku</t>
  </si>
  <si>
    <t xml:space="preserve">Jumlah Alat Praktik dan Peraga Siswa yang
Tersedia
</t>
  </si>
  <si>
    <t xml:space="preserve">Jumlah Peserta Didik yang Mengikuti Proses
Belajar dan Ujian
</t>
  </si>
  <si>
    <t>100 Peserta Didik</t>
  </si>
  <si>
    <t>Jumlah Satuan Pendidikan Menengah Pertama
yang Siap Dievaluasi dan Melaksanakan
Rekomendasi</t>
  </si>
  <si>
    <t>100 Satuan Pendidikan</t>
  </si>
  <si>
    <t>Penyediaan Pendidik dan Tenaga Kependidikan
bagi Satuan Pendidikan Sekolah Menengah
Pertama</t>
  </si>
  <si>
    <t xml:space="preserve">Jumlah Pendidik dan Tenaga Kependidikan yang
Tersedia pada Satuan Pendidikan Sekolah
Menengah Pertama
</t>
  </si>
  <si>
    <t>Pengembangan Karir Pendidik dan Tenaga
Kependidikan pada Satuan Pendidikan Sekolah
Menengah Pertama</t>
  </si>
  <si>
    <t xml:space="preserve">
Jumlah Pendidik dan Tenaga Kependidikan yang
Mendapatkan
Fasilitasi
Kenaikan
Pangkat/Golongan,
Pemberian
Promosi,
Peningkatan Kompetensi dan Kualifikasi 
</t>
  </si>
  <si>
    <t>Jumlah sekolah menengah pertama yang dilaksankan pembinaan</t>
  </si>
  <si>
    <t xml:space="preserve">Jumlah Sekolah Menengah pertama yang
Mengelola Dana BOS
</t>
  </si>
  <si>
    <t>1 Satuan Pendidikan</t>
  </si>
  <si>
    <t xml:space="preserve">Jumlah Tenaga yang Meningkat Kapasitasnya
dalam Pengelolaan Dana BOS Sekolah Menengah
Pertama
</t>
  </si>
  <si>
    <t xml:space="preserve"> 1 Orang</t>
  </si>
  <si>
    <t>Rehabilitasi Sedang/Berat Ruang TU</t>
  </si>
  <si>
    <t>Jumlah Ruang TU yang Telah Direhabilitasi
Sedang/Berat</t>
  </si>
  <si>
    <t>Rehabilitasi Sedang/Berat Ruang Kepala Sekolah</t>
  </si>
  <si>
    <t>Jumlah Ruang Kepala Sekolah yang Telah
Direhabilitasi Sedang/Berat</t>
  </si>
  <si>
    <t xml:space="preserve">Jumlah Gedung/Ruang Kelas/Ruang Guru
PAUD yang Telah Dibangun
</t>
  </si>
  <si>
    <t xml:space="preserve">Jumlah Sarana, Prasarana dan Utilitas PAUD
yang Telah Dibangun
</t>
  </si>
  <si>
    <t xml:space="preserve">Jumlah Gedung/Ruang Kelas/Ruang Guru
PAUD yang Telah Direhabilitasi Sedang/Berat
</t>
  </si>
  <si>
    <t xml:space="preserve">Jumlah Sarana, Prasarana dan Utilitas PAUD
yang Telah Direhabilitasi Sedang/Berat
</t>
  </si>
  <si>
    <t xml:space="preserve">Jumlah Gedung/Ruang Kelas/Ruang Guru
PAUD yang Dilaksanakan Pemeliharaan
</t>
  </si>
  <si>
    <t xml:space="preserve">Jumlah Sarana, Prasarana dan Utilitas PAUD
yang Dilaksanakan Pemeliharaan
</t>
  </si>
  <si>
    <t>Jumlah Mebel PAUD yang Tersedia</t>
  </si>
  <si>
    <t>Jumlah Alat Rumah Tangga PAUD yang Tersedia</t>
  </si>
  <si>
    <t>Jumlah perlengkapan PAUD yang Tersedia</t>
  </si>
  <si>
    <t>2233 Paket</t>
  </si>
  <si>
    <t xml:space="preserve">Jumlah Perlengkapan Peserta Didik PAUD yang
Tersedia
</t>
  </si>
  <si>
    <t>500 Paket</t>
  </si>
  <si>
    <t xml:space="preserve">Jumlah Peserta Didik PAUD yang Menerima
Biaya Personil Peserta Didik
</t>
  </si>
  <si>
    <t>1 Peserta Didik</t>
  </si>
  <si>
    <t xml:space="preserve">Jumlah Alat Praktik dan Peraga PAUD yang
Tersedia
</t>
  </si>
  <si>
    <t xml:space="preserve">Jumlah Peserta Didik PAUD yang Mengikuti
Proses Belajar
</t>
  </si>
  <si>
    <t xml:space="preserve">Jumlah PAUD yang Siap Dievaluasi dan
Melaksanakan Rekomendasi
</t>
  </si>
  <si>
    <t xml:space="preserve">Penyediaan Pendidik dan Tenaga Kependidikan
bagi Satuan PAUD
</t>
  </si>
  <si>
    <t xml:space="preserve">Jumlah Pendidik dan Tenaga Kependidikan yang
Tersedia pada PAUD
</t>
  </si>
  <si>
    <t>Pengembangan Karir Pendidik dan Tenaga
Kependidikan pada Satuan Pendidikan PAUD</t>
  </si>
  <si>
    <t xml:space="preserve">Jumlah Pendidik dan Tenaga Kependidikan yang
Mendapatkan
Fasilitasi
Kenaikan
Pangkat/Golongan,
Pemberian
Promosi,
Peningkatan Kompetensi dan Kualifikasi 
 </t>
  </si>
  <si>
    <t xml:space="preserve">Jumlah PAUD yang Dilaksanakan Pembinaan
Kelembagaan dan Manajemen
</t>
  </si>
  <si>
    <t>Jumlah PAUD yang Mengelola Dana BOP</t>
  </si>
  <si>
    <t xml:space="preserve">Jumlah Tenaga yang Meningkat Kapasitasnya
dalam Pengelolaan Dana BOP PAUD
</t>
  </si>
  <si>
    <t>Jumlah Mebel Sekolah yang Dipelihara</t>
  </si>
  <si>
    <t xml:space="preserve">Jumlah Gedung/Ruang Kelas/Ruang Guru Non
Formal/Kesetaraan yang Telah Dibangun
</t>
  </si>
  <si>
    <t xml:space="preserve">Jumlah Sarana, Prasarana dan Utilitas Sekolah
Non Formal/Kesetaraan yang Telah Dibangun
</t>
  </si>
  <si>
    <t xml:space="preserve">Jumlah Gedung/Ruang Kelas/Ruang Guru
Pendidikan Non Formal/Kesetaraan yang
Direhabilitasi Sedang/Berat
</t>
  </si>
  <si>
    <t xml:space="preserve">Jumlah Sarana, Prasarana dan Utilitas Sekolah
Non Formal/ Kesetaraan yang Direhabilitasi
Sedang/Berat
</t>
  </si>
  <si>
    <t>Jumlah Kelas/Ruang Guru Pendidikan Non
Formal/Kesetaraan
yang Dilaksanakan
Pemeliharaan</t>
  </si>
  <si>
    <t xml:space="preserve">Jumlah Sarana, Prasarana dan Utilitas Sekolah
Non Formal/Kesetaraan yang Dilaksanakan
Pemeliharaan
</t>
  </si>
  <si>
    <t>Jumlah Mebel Pendidikan
Non
Formal/Kesetaraan yang Tersedia</t>
  </si>
  <si>
    <t xml:space="preserve">Jumlah Alat Rumah Tangga Pendidikan Non
Formal/Kesetaraan yang Tersedia
</t>
  </si>
  <si>
    <t xml:space="preserve">Jumlah Perlengkapan Pendidikan Non
Formal/Kesetaraan yang Tersedia
</t>
  </si>
  <si>
    <t xml:space="preserve">Jumlah Peserta Didik Non Formal/Kesetaraan
yang Menerima Biaya Personil Peserta Didik
</t>
  </si>
  <si>
    <t xml:space="preserve">Jumlah Alat Praktik dan Peraga Siswa Non
Formal/ Kesetaraan yang Tersedia
</t>
  </si>
  <si>
    <t>Jumlah Peserta Didik yang Mengikuti Proses
Belajar</t>
  </si>
  <si>
    <t>Jumlah
Satuan Pendidikan
Non
Satuan 
Formal/Kesetaraan
Siap Dievaluasi dan Melaksanakan Rekomendasi</t>
  </si>
  <si>
    <t xml:space="preserve">Jumlah Pendidik dan Tenaga Kependidikan yang
Tersedia bagi Satuan Pendidikan Non
Formal/Kesetaraan
</t>
  </si>
  <si>
    <t xml:space="preserve">Jumlah Pendidik dan Tenaga Kependidikan yang
Mendapatkan
Fasilitasi
Kenaikan Pangkat/Golongan,
Pemberian
Promosi,Peningkatan Kompetensi dan Kualifikasi </t>
  </si>
  <si>
    <t xml:space="preserve">Penyediaan Pendidik dan Tenaga Kependidikan
bagi Satuan Pendidikan Non Formal/Kesetaraan
</t>
  </si>
  <si>
    <t>Jumlah Pendidik dan Tenaga Kependidikan yang
Mendapatkan
Fasilitasi
Kenaikan Pangkat/Golongan,
Pemberian
Promosi, Peningkatan Kompetensi dan Kualifikasi</t>
  </si>
  <si>
    <t>Jumlah Sekolah Non Formal/Kesetaraan yang
Dilaksanakan Pembinaan Kelembagaan dan
Manajemen</t>
  </si>
  <si>
    <t>4 Satuan Pendidikan</t>
  </si>
  <si>
    <t xml:space="preserve">Jumlah Tenaga yang Meningkat Kapasitasnya
dalam Pengelolaan Dana BOP Sekolah Non
Formal/Kesetaraan
</t>
  </si>
  <si>
    <t>Pemeliharaan Mebel Pendidikan Non Formal/Kesetaraan</t>
  </si>
  <si>
    <t xml:space="preserve">Jumlah Kompetensi Dasar Muatan Lokal
Pendidikan Dasar yang Tersusun
</t>
  </si>
  <si>
    <t xml:space="preserve">Jumlah Silabus Muatan Lokal Pendidikan Dasar
yang Tersusun
</t>
  </si>
  <si>
    <t xml:space="preserve">Jumlah Buku Teks Pelajaran Muatan Lokal
Pendidikan Dasar yang Tersedia
</t>
  </si>
  <si>
    <t>1390 Buku</t>
  </si>
  <si>
    <t>Jumlah Penyusun Kurikulum Muatan Lokal
Pendidikan
Dasar
yang Meningkat
Kompetensinya</t>
  </si>
  <si>
    <t>80 Orang</t>
  </si>
  <si>
    <t>Jumlah Silabus Muatan Lokal Pendidikan Anak</t>
  </si>
  <si>
    <t xml:space="preserve">Jumlah Silabus Muatan Lokal Pendidikan Anak
Usia Dini dan Pendidikan Non Formal yang
Tersusun
</t>
  </si>
  <si>
    <t xml:space="preserve">Jumlah Buku Teks Pelajaran Muatan Lokal
Pendidikan Anak Usia Dini dan Pendidikan Non
Formal yang Tersedia
</t>
  </si>
  <si>
    <t>Jumlah Dokumen Hasil Perhitungan dan
Pemetaan Pendidik dan Tenaga Kependidikan
Satuan Satuan Pendidikan Dasar, PAUD, dan
Pendidikan Non Formal/Kesetaraan</t>
  </si>
  <si>
    <t xml:space="preserve">Jumlah Laporan Hasil Pelaksanaan Penataan
Pendistribusian
Pendidik dan Tenaga Kependidikan Satuan
Satuan Pendidikan Dasar, PAUD, dan Pendidikan non
Formal/Kesetaraan
</t>
  </si>
  <si>
    <t xml:space="preserve">Jumlah Dokumen Hasil Penilaian Kelayakan
Usul Perizinan PAUD dan Pendidikan Non Formal
yang Diselenggarakan oleh Masyarakat
</t>
  </si>
  <si>
    <t>Jumlah Dokumen Hasil
Pelaksanaan
Pengendalian dan Pengawasan Perizinan PAUD
dan
Pendidikan Non Formal
yang
Diselenggarakan oleh Masyarakat</t>
  </si>
  <si>
    <t xml:space="preserve">Jumlah Dokumen Hasil Pembinaan PAUD dan
Pendidikan Non Formal yang Diselenggarakan
oleh Masyarakat
</t>
  </si>
  <si>
    <t>Jumlah Kamus Bahasa Daerah yang Tersusun</t>
  </si>
  <si>
    <t>100 Kamus</t>
  </si>
  <si>
    <t xml:space="preserve">Jumlah Bahasa dan Sastra Daerah Kewenangan
Kabupaten/Kota yang Terkaji Vitalitasnya,
Terkonservasi dan Terevitalisasi
</t>
  </si>
  <si>
    <t xml:space="preserve">Jumlah Publikasi Kebahasaan dan Kesastraan
Daerah Kewenangan Kabupaten/Kota
</t>
  </si>
  <si>
    <t>100 Publikasi</t>
  </si>
  <si>
    <t xml:space="preserve">Jumlah Tokoh Kebahasaan dan Kesastraan
Daerah Kewenangan Kabupaten/Kota yang
Mendapat Penghargaan
</t>
  </si>
  <si>
    <t>100 Orang</t>
  </si>
  <si>
    <t xml:space="preserve">Jumlah Buku Cerita Rakyat Daerah Penunjang
Literasi Kewenangan Kabupaten/Kota yang
Tersedia dan Terdistribusi
</t>
  </si>
  <si>
    <t xml:space="preserve">Jumlah Siswa Pengapresiasi Bahasa dan Sastra
Daerah Kewenangan Kabupaten/Kota
</t>
  </si>
  <si>
    <t xml:space="preserve">Jumlah Modul dan Bahan Ajar Bahasa Daerah
Kewenangan Kabupaten/Kota yang Tersusun
</t>
  </si>
  <si>
    <t xml:space="preserve">Jumlah Pemuda Pelopor Kabupaten/Kota dari
Seluruh Kecamatan yang Ditingkatkan Kapasitas
Daya Saingnya
</t>
  </si>
  <si>
    <t xml:space="preserve">Jumlah Wirausaha Pemuda Kabupaten/Kota dari
Seluruh Kecamatan yang Ditingkatkan Kapasitas
Daya Saingnya
</t>
  </si>
  <si>
    <t xml:space="preserve">Jumlah Pemuda Kader Kabupaten/Kota dari
seluruh Kecamatan yang Ditingkatkan Kapasitas
Daya Saingnya
</t>
  </si>
  <si>
    <t>50 Orang</t>
  </si>
  <si>
    <t>Jumlah Pemuda Terpenuhi Haknya Melalui
Perlindungan Pemuda, Advokasi, Akses
Pengembangan Diri, Penggunaan Prasarana dan
Sarana Tanpa Diskiriminatif, Partisipasi Pemuda
dalam Proses Perencanaan, Pelaksanaan
Evaluasi dan Pengambilan Keputusan Program
Strategis Kepemudaan</t>
  </si>
  <si>
    <t>Jumlah Dokumen Hasil Koordinasi Strategis
Lintas Sektor Penyelenggaraan Pelayanan
Kepemudaan Melalui Implementasi Rencana Aksi
Daerah/RAD Tingkat Kabupaten/Kota</t>
  </si>
  <si>
    <t>50 Dokumen</t>
  </si>
  <si>
    <t>Jumlah Sarana dan Prasarana Kepemudaan
Kabupaten/Kota
yang
Terkelola
dan
Termanfaatkan</t>
  </si>
  <si>
    <t>5 Unit</t>
  </si>
  <si>
    <t xml:space="preserve">Jumlah Pemuda yang Berjasa dan/atau
Berprestasi Penerima Penghargaan
</t>
  </si>
  <si>
    <t>Jumlah Pemuda yang Ditingkatkan Kapasitasnya
dalam Kepemimpinan, Kepeloporan dan
Kesukarelawanan Kabupaten/Kota dari Seluruh
Kecamatan</t>
  </si>
  <si>
    <t xml:space="preserve">Jumlah Pemuda Kader Kabupaten/Kota yang
Diseleksi sebagai Pasukan Pengibar Bendera dan
Diberikan Pelatihan
</t>
  </si>
  <si>
    <t>75 Orang</t>
  </si>
  <si>
    <t xml:space="preserve">Jumlah Pemuda Kader yang Terfasilitasi
Kemitraan dengan Dunia Usaha
</t>
  </si>
  <si>
    <t>30 Orang</t>
  </si>
  <si>
    <t>30 Dokumen</t>
  </si>
  <si>
    <t xml:space="preserve">Jumlah Dokumen Hasil Peningkatan Kapasitas
Organisasi Kepemudaan
</t>
  </si>
  <si>
    <t>Jumlah Pusat Pembinaan dan Pelatihan
Olahraga serta Sekolah Olahraga yang
Diselenggarakan oleh Masyarakat dan Dunia
Usaha yang Dikembangkan</t>
  </si>
  <si>
    <t xml:space="preserve">Jumlah Dokumen Penyelenggaraan Kompetisi
Olahraga oleh Perkumpulan Olahraga dan
Satuan Pendidikan Dasar
</t>
  </si>
  <si>
    <t xml:space="preserve">Jumlah Dokumen Penyelenggaraan Kejuaraan
Multi Event dan Single Event Tingkat
Kabupaten/Kota
</t>
  </si>
  <si>
    <t xml:space="preserve">Jumlah Dokumen Penyelenggaraan Kejuaraan
dan Pekan Olahraga Tingkat Kabupaten/Kota
</t>
  </si>
  <si>
    <t xml:space="preserve">Jumlah Peserta yang Berpartisipasi dalam
Kegiatan Penyelenggaraan Kejuaraan
</t>
  </si>
  <si>
    <t>Jumlah Atlet Daerah yang Diseleksi</t>
  </si>
  <si>
    <t xml:space="preserve">Jumlah Pemusatan Latihan Daerah yang
Berkualitas berdasarkan Ilmu Pengetahuan dan
Teknologi Keolahragaaan (Sport Science)
</t>
  </si>
  <si>
    <t xml:space="preserve">Jumlah Atlet Berprestasi Kabupaten/Kota yang
Dilakukan Pembinaan dan Pengembangan
</t>
  </si>
  <si>
    <t>Jumlah
Olahragawan
Berprestasi
Kabupaten/Kota yang Menerima Penghargaan</t>
  </si>
  <si>
    <t xml:space="preserve">Jumlah Data dan Informasi Sektoral Olahraga
yang Tersedia dan Termanfaatkan
</t>
  </si>
  <si>
    <t>Jumlah Dokumen
Hasil
Pelaksanaan
Standardisasi Organisasi Keolahragaan</t>
  </si>
  <si>
    <t xml:space="preserve">Jumlah Dokumen
Hasil Pengembangan Organisasi Keolahragaan </t>
  </si>
  <si>
    <t xml:space="preserve">Jumlah Dokumen Hasil Peningkatan Kerja Sama
Organisasi Keolahragaan Kabupaten/Kota
</t>
  </si>
  <si>
    <t xml:space="preserve">Jumlah Organisasi Keolahragaan yang Menerima
Penghargaan
</t>
  </si>
  <si>
    <t xml:space="preserve">Jumlah Dokumen Hasil Penyelenggaraan,
Pengembangan dan Pemasalan Festival dan
Olahraga Rekreasi
</t>
  </si>
  <si>
    <t xml:space="preserve">Jumlah Laporan Hasil Pembinaan dalam rangka
Pemberdayaan Perkumpulan Olahraga Rekreasi
</t>
  </si>
  <si>
    <t xml:space="preserve">Jumlah Penyediaan dan Pemanfaatan Sarana
dan Prasarana Olahraga Rekreasi yang Memadai
</t>
  </si>
  <si>
    <t xml:space="preserve">Jumlah Dokumen Hasil Penyelenggaraan
Olahraga Wisata, Tantangan dan Petualangan
</t>
  </si>
  <si>
    <t xml:space="preserve">Jumlah Dokumen Hasil Penyelenggaraan
Olahraga Tradisional di Masyarakat
</t>
  </si>
  <si>
    <t xml:space="preserve">Jumlah Data dan Informasi Kepramukaan
Berbasis Elektronik yang Tersedia dan
Termanfaatkan
</t>
  </si>
  <si>
    <t xml:space="preserve">Jumlah Organisasi Kepramukaan Tingkat Daerah
yang Meningkat Kapasitasnya
</t>
  </si>
  <si>
    <t>Jumlah SDM Kepramukaan Tingkat Daerah yang Meningkat Kapasitasnya</t>
  </si>
  <si>
    <t>6 Orang</t>
  </si>
  <si>
    <t xml:space="preserve">Jumlah Pusat Pendidikan dan Pelatihan
Kepramukaan di Daerah Kabupaten/Kota yang
Berkualitas
</t>
  </si>
  <si>
    <t xml:space="preserve">Jumlah Laporan Kegiatan Kepramukaan Tingkat
Daerah
</t>
  </si>
  <si>
    <t>Jumlah Prasarana dan Sarana Kepramukaan
Kabupaten/Kota
yang
Tersedia
dan
Termanfaatkan</t>
  </si>
  <si>
    <t xml:space="preserve">Jumlah Prasarana dan Sarana Kepramukaan
Tingkat Daerah yang Terkelola dan
Termanfaatkan
</t>
  </si>
  <si>
    <t xml:space="preserve">Jumlah Organisasi yang Berpartisipasi dalam
Kegiatan Kepramukaan
</t>
  </si>
  <si>
    <t>Organisasi</t>
  </si>
  <si>
    <t>Laporan Keuangan Bulanan /Triwulan/Semesteran SKPD dan Laporan Koordinasi Penyusunan Laporan Keuangan Bulanan/Triwulanan /Semesteran SKPD</t>
  </si>
  <si>
    <t>Jumlah dokumen Monitoring,    Evaluasi,    dan    Penilaian    Kinerja
Pegawai</t>
  </si>
  <si>
    <t>Jumlah Sarana dan Prasarana Olahraga
Kabupaten/Kota
yang Tersedia
dan Termanfaatkan</t>
  </si>
  <si>
    <t>Jumlah Sarana dan Prasarana Gedung Kantor atau Bangunan
Lainnya yang Dipelihara/Direhabilitas</t>
  </si>
  <si>
    <t>Luas Tanah yang
Dilakukan
Pemeliharaan/Rehabilitas</t>
  </si>
  <si>
    <t>Jumlah Tenaga Pengelola yang Meningkat
Kapasitasnya dalam Pengelolaan Dana BOS Sekolah Dasar</t>
  </si>
  <si>
    <t>Jumlah Laboratorium Sekolah Dasar yang Telah Direhabilitasi Sedang/Berat</t>
  </si>
  <si>
    <t xml:space="preserve">Jumlah Ruang Unit Kesehatan Sekolah yang Telah Dibangun
</t>
  </si>
  <si>
    <t xml:space="preserve">Jumlah Ruang Laboratorium yang Telah Dibangun
</t>
  </si>
  <si>
    <t xml:space="preserve">Jumlah Rumah Dinas
Kepala Sekolah/Guru/Penjaga Sekolah yang Telah
Direhabilitasi Sedang/Berat
</t>
  </si>
  <si>
    <t>52 
Peserta Didik</t>
  </si>
  <si>
    <t>10 Unit</t>
  </si>
  <si>
    <t>35 Orang</t>
  </si>
  <si>
    <t>40 Orang</t>
  </si>
  <si>
    <t>45 Orang</t>
  </si>
  <si>
    <t>Persentase Capaian Kinerja Keuangan (%)</t>
  </si>
  <si>
    <t>Persentase Warga Negara Usia 7-15 Tahun yang berpartisipasi dalam Pendidikan Dasar (SD/MI, SMP/MTS) (%)</t>
  </si>
  <si>
    <t>Persentase Warga Negara Usia 7-18 Tahun yang belum menyelesaikan pendidikan dasar dan/atau menengah yang berpartisipasi dalam Pendidikan Kesetaraan (%)</t>
  </si>
  <si>
    <t>Persentase Warga Negara Usia 5-6 Tahun yang berpartisipasi dalam Pendidikan Anak Usia Dini  (PAUD) (%)</t>
  </si>
  <si>
    <t>65 Peserta Didik</t>
  </si>
  <si>
    <t>3 Ruang</t>
  </si>
  <si>
    <t xml:space="preserve"> 52 Orang</t>
  </si>
  <si>
    <t>6.234 Peserta Didik</t>
  </si>
  <si>
    <t>52 Satuan Pendidikan</t>
  </si>
  <si>
    <t>50 Peserta Didik</t>
  </si>
  <si>
    <t>3.579 Peserta Didik</t>
  </si>
  <si>
    <t xml:space="preserve"> 167 Satuan Pendidikan</t>
  </si>
  <si>
    <t>167 Satuan Pendidikan</t>
  </si>
  <si>
    <t>20 Orang</t>
  </si>
  <si>
    <t>Data Capaian pada Tahun Awal Perencanaan
(Tahun 2020)</t>
  </si>
  <si>
    <t>Bidang/Sub Bidang  Penanggung-jawab</t>
  </si>
  <si>
    <t>Evaluasi Kinerja Perangkat 
Daerah</t>
  </si>
  <si>
    <t>1692 
Orang/Bulan</t>
  </si>
  <si>
    <t>1657
Orang/Bulan</t>
  </si>
  <si>
    <t>2245
Orang/Bulan</t>
  </si>
  <si>
    <t>Jumlah Dokumen Koordinasi dan Pelaksanaan Akuntansi SKPD</t>
  </si>
  <si>
    <t>100 Persen</t>
  </si>
  <si>
    <t>Pendataan      dan      Pengolahan      Administrasi Kepegawaian</t>
  </si>
  <si>
    <t>Koordinasi   dan   Pelaksanaan   Sistem   Informasi Kepegawaian</t>
  </si>
  <si>
    <t>Jumlah Laporan Penyelenggaraan Rapat Koordinasi dan Konsultasi SKPD</t>
  </si>
  <si>
    <t>78 Unit</t>
  </si>
  <si>
    <t>35 Dokumen</t>
  </si>
  <si>
    <t>40 Dokumen</t>
  </si>
  <si>
    <t>5 Ruang</t>
  </si>
  <si>
    <t>10 Ruang</t>
  </si>
  <si>
    <t xml:space="preserve"> 5 Unit</t>
  </si>
  <si>
    <t>242 Peserta Didik</t>
  </si>
  <si>
    <t>2 Paket</t>
  </si>
  <si>
    <t>5 Paket</t>
  </si>
  <si>
    <t>4 Ruang</t>
  </si>
  <si>
    <t>Persentase pemuda dalam kegiatan ekonomi mandiri</t>
  </si>
  <si>
    <t>2  Dokumen</t>
  </si>
  <si>
    <t>52
Peserta Didik</t>
  </si>
  <si>
    <t xml:space="preserve"> 167  Satuan Pendidikan</t>
  </si>
  <si>
    <t xml:space="preserve"> Dokumen</t>
  </si>
  <si>
    <t>Kamus</t>
  </si>
  <si>
    <t xml:space="preserve"> Bahasa</t>
  </si>
  <si>
    <t xml:space="preserve"> Publikasi</t>
  </si>
  <si>
    <t xml:space="preserve"> Orang</t>
  </si>
  <si>
    <t xml:space="preserve"> Buku</t>
  </si>
  <si>
    <t xml:space="preserve"> Peserta Didik</t>
  </si>
  <si>
    <t>orang</t>
  </si>
  <si>
    <t>Pelatda</t>
  </si>
  <si>
    <t>dokumen</t>
  </si>
  <si>
    <t>organisasi</t>
  </si>
  <si>
    <t xml:space="preserve">1 Dokumen </t>
  </si>
  <si>
    <t>4 Unit</t>
  </si>
  <si>
    <t>Peningkatan profesi pelaku perbukuan daerah pada Satuan Pendidikan Dasar</t>
  </si>
  <si>
    <t>Pembinaan Penggunaan Teknologi, Informasi dan Komunikasi (TIK) untuk Pendidikan</t>
  </si>
  <si>
    <t>Pengembangan konten digital untuk pendidikan</t>
  </si>
  <si>
    <t>Pelatihan Penggunaan Aplikasi Bidang Pendidikan</t>
  </si>
  <si>
    <t xml:space="preserve">Koordinasi, Perencanaan, Supervisi dan Evaluasi Layanan di Bidang Pendidikan </t>
  </si>
  <si>
    <t>Sosialisasi dan Advokasi Kebijakan Bidang Pendidikan</t>
  </si>
  <si>
    <t>Bimbingan Teknis Peningkatan Kapasitas Bidang Pendidikan</t>
  </si>
  <si>
    <t>Jumlah Pelaku perbukuan daerah yang mendapatkan fasilitasi peningkatan profesi</t>
  </si>
  <si>
    <t>Jumlah Orang yang Mendapatkan Pembinaan Penggunaan Teknologi, Informasi dan Komunikasi (TIK) untuk Pendidikan</t>
  </si>
  <si>
    <t>Jumlah konten digital untuk pendidikan yang telah dikembangkan</t>
  </si>
  <si>
    <t>Jumlah peserta pelatihan penggunaan aplikasi di bidang pendidikan yang dilaksanakan</t>
  </si>
  <si>
    <t xml:space="preserve">Jumlah Dokumen Hasil Koordinasi, Perencanaan, Supervisi dan Evaluasi Layanan di Bidang Pendidikan </t>
  </si>
  <si>
    <t>Jumlah kegiatan sosialisasi dan advokasi kebijakan di bidang Pendidikan yang dilaksanakan</t>
  </si>
  <si>
    <t>Jumlah peserta bimbingan teknis peningkatan kapasitas bidang pendidikan yang dilaksanakan</t>
  </si>
  <si>
    <t>Konten Digital</t>
  </si>
  <si>
    <t>Fasilitasi Komunitas Belajar Pendidik dan Tenaga Kependidikan</t>
  </si>
  <si>
    <t>Jumlah Komunitas Belajar Pendidik dan Tenaga Pendidik yang terfasilitasi</t>
  </si>
  <si>
    <t>Komunitas</t>
  </si>
  <si>
    <t>Pemberian layanan pendampingan bagi satuan pendidikan untuk pencegahan perundungan, kekerasan, dan intoleransi</t>
  </si>
  <si>
    <t>Jumlah kegiatan pendampingan bagi satuan pendidikan untuk pencegahan perundungan, kekerasan, dan intoleransi</t>
  </si>
  <si>
    <t>Kegiatan</t>
  </si>
  <si>
    <t>Perlengkapan Dasar Buku Teks dan Non Teks Peserta Didik</t>
  </si>
  <si>
    <t>Jumlah Buku Teks dan Non Teks yang Diterima Peserta Didik</t>
  </si>
  <si>
    <t>Pengadaan Perlengkapan Peserta Didik</t>
  </si>
  <si>
    <t>Jumlah Perlengkapan Peserta Didik yang Tersedia</t>
  </si>
  <si>
    <t>Pembangunan Ruang Kelas Baru</t>
  </si>
  <si>
    <t>Bimbingan Teknis, Pelatihan, dan/atau Magang/PKL untuk Peningkatan Kapasitas Bidang Pendidikan</t>
  </si>
  <si>
    <t xml:space="preserve">Jumlah Peserta Bimbingan Teknis, Pelatihan, dan/atau Magang/PKL untuk Peningkatan Kapasitas Bidang Pendidikan yang dilaksanakan </t>
  </si>
  <si>
    <t>Fasilitasi Komunitas Belajar Pendidik dan Tenaga Kependidikan"</t>
  </si>
  <si>
    <t xml:space="preserve">Jumlah Satuan Pendidikan yang Menyelenggarakan Ujian </t>
  </si>
  <si>
    <t xml:space="preserve">Penyelenggaraan Ujian bagi Peserta Didik Non Formal/Kesetaraan
</t>
  </si>
  <si>
    <t>Jumlah Mebel Pendidikan Non Formal/Kesetaraan yang Dilaksanakan Pemeliharaan</t>
  </si>
  <si>
    <t>Pengembangan Karir Pendidik dan Tenaga Kependidikan pada Satuan Pendidikan Non Formal/Kesetaraan</t>
  </si>
  <si>
    <t>Pengelolaan Dana BOP Sekolah Nonformal/Kesetaraan</t>
  </si>
  <si>
    <t xml:space="preserve">Peningkatan Kapasitas Pengelolaan Dana BOP Sekolah Non Formal/Kesetaraan
</t>
  </si>
  <si>
    <t>Pemeliharaan  Rutin  Gedung/Ruang  Kelas/Ruang Guru Pendidikan Nonformal/Kesetaraan</t>
  </si>
  <si>
    <t>Peningkatan profesi pelaku perbukuan daerah pada Satuan Pendidikan Menengah Pertama</t>
  </si>
  <si>
    <t>47</t>
  </si>
  <si>
    <t>48</t>
  </si>
  <si>
    <t>49</t>
  </si>
  <si>
    <t>50</t>
  </si>
  <si>
    <t>51</t>
  </si>
  <si>
    <t>52</t>
  </si>
  <si>
    <t>53</t>
  </si>
  <si>
    <t>Peningkatan profesi pelaku perbukuan daerah pada Satuan Pendidikan Anak Usia Dini (PAUD)</t>
  </si>
  <si>
    <t>Pembangunan Ruang Kelas Baru"</t>
  </si>
  <si>
    <t>Jumlah Peserta Bimbingan Teknis, Pelatihan, dan/atau Magang/PKL untuk Peningkatan Kapasitas Bidang Pendidikan yang dilaksanakan</t>
  </si>
  <si>
    <t xml:space="preserve"> Unit</t>
  </si>
  <si>
    <t>Peningkatan profesi pelaku perbukuan daerah pada Satuan Pendidikan Nonformal/Kesetaraan</t>
  </si>
  <si>
    <t>Pengadaan Perlengkapan Peserta Didik"</t>
  </si>
  <si>
    <t>Jumlah Ruang Kelas Sekolah yang Telah Direhabilitasi Sedang/Berat"</t>
  </si>
  <si>
    <t>umlah Ruang Kelas Baru yang Bertambah</t>
  </si>
  <si>
    <t>Persentase Capaian Program (%)</t>
  </si>
  <si>
    <t>Mewujudkan reformasi birokrasi Perangkat Daerah</t>
  </si>
  <si>
    <t>Meningkatnya reformasi birokrasi Perangkat Daerah</t>
  </si>
  <si>
    <t>Meningkatnya Tertib Administrasi Pengelolaan Laporan Keuangan Pemerintahan Perangkat Daerah sesuai SAP</t>
  </si>
  <si>
    <t>Tabel 6.2</t>
  </si>
  <si>
    <t>Perubahan Rencana Program, Kegiatan, dan Pendanaan Dinas Pendidikan, Pemuda dan Olahraga</t>
  </si>
  <si>
    <t>Presentase dokumen/laporan perencanaan,penganggaran,dan evaluasi kinerja yang diselesaiakn tepat waktu</t>
  </si>
  <si>
    <t>Persentase dokumen/laporan pengelolaan keuangan yang diselesaikan tepat</t>
  </si>
  <si>
    <t>Perentase ASN yang memiliki predikat kinerja sangat baik</t>
  </si>
  <si>
    <t>Persentase pemenuhan admninitrasi umum kantor</t>
  </si>
  <si>
    <t>Persentase ketersediaan BMD</t>
  </si>
  <si>
    <t>Persentase Pemenuhan jasa penunjang urusan pemerintah daerah</t>
  </si>
  <si>
    <t>Persentase BMD dalam kondisi baik</t>
  </si>
  <si>
    <t>Meningkatkan Indeks Pendidikan</t>
  </si>
  <si>
    <t>Meningkatnya Kebutuhan Dasar Masyarakat</t>
  </si>
  <si>
    <t>141 Orang</t>
  </si>
  <si>
    <t xml:space="preserve">141 orang </t>
  </si>
  <si>
    <t>141 orang</t>
  </si>
  <si>
    <t>Meningkatnya Kebutuhan Dasar Masyarakat Bidang Pendidikan</t>
  </si>
  <si>
    <t>Meningkatkan Kebutuhan Dasar Masyarakat Bidang Pendidikan</t>
  </si>
  <si>
    <t>Meningkatnya Kebutuhan Dasar Masyarakat  Bidang Pendidikan</t>
  </si>
  <si>
    <t>Meningkatnya Prestasi Olahraga</t>
  </si>
  <si>
    <t>Meningkatnya Partisipasi Pemuda dalam Kegiatan Mandiri</t>
  </si>
  <si>
    <t xml:space="preserve">Meningkatnya Pemuda yang produktif ,berdaya saing dan mandiri </t>
  </si>
  <si>
    <t xml:space="preserve">Mewujudkan Insan Olahraga yang berprestasi </t>
  </si>
  <si>
    <t>Pengadaan    Pakaian    Dinas    Beserta    Atribut
Kelengkapannya</t>
  </si>
  <si>
    <t>Peningkatan   Kapasitas   Pengelolaan   Dana   BOP
PAUD</t>
  </si>
  <si>
    <t>Rehabilitasi  Sedang/Berat  Pembangunan  Sarana, Prasarana           dan           Utilitas           Sekolah
Nonformal/Kesetaraan</t>
  </si>
  <si>
    <t>Pemeliharaan    Rutin    Sarana,    Prasarana    dan
Utilitas Sekolah Nonformal/Kesetaraan</t>
  </si>
  <si>
    <t>Persentase Jumlah  Kurikulum  Muatan  Lokal  Pendidikan
Anak Usia Dini dan Pendidikan Nonformal</t>
  </si>
  <si>
    <t>Penyusunan   Kompetensi   Dasar   Muatan   Lokal
Pendidikan   Anak   Usia   Dini   dan   Pendidikan Nonformal</t>
  </si>
  <si>
    <t>Koordinasi,   Sinkronisasi   dan   Penyelenggaraan
Peningkatan    Kapasitas    Daya    Saing    Pemuda Pelopor</t>
  </si>
  <si>
    <t>Koordinasi,   Sinkronisasi   dan   Penyelenggaraan Peningkatan Kapasitas Daya Saing Pemuda Kader
Kabupaten/Kota</t>
  </si>
  <si>
    <t>Pemenuhan    Hak    Setiap        Pemuda    melalui Perlindungan       Pemuda,       Advokasi,       Akses Pengembangan  Diri,  Penggunaan  Prasarana  dan Sarana  Tanpa  Diskiriminatif,  Partisipasi  Pemuda dalam Proses Perencanaan, Pelaksanaan Evaluasi dan  Pengambilan  Keputusan  Program  Strategis
Kepemudaan</t>
  </si>
  <si>
    <t>Pelaksanaan  Koordinasi  Strategis  Lintas  Sektor Penyelenggaraan  Pelayanan  Kepemudaan  melalui
Implementasi Rencana Aksi Daerah/RAD Tingkat Kabupaten/Kota</t>
  </si>
  <si>
    <t>Perencanaan,         Pengadaan,         Pemanfaatan, Pemeliharaan,  dan  Pengawasan  Prasarana  dan
Sarana Kepemudaan Kab/Kota</t>
  </si>
  <si>
    <t>Koordinasi,     Sinkronisasi     dan     Pelaksanaan Pemberdayaan       Pemuda       atau       Organisasi
Kepemudaan  melalui  Kemitraan  dengan  Dunia Usaha</t>
  </si>
  <si>
    <t>Koordinasi,     Sinkronisasi     dan     Pelaksanaan Pembentukan      dan      Pengembangan      Pusat Pembinaan dan Pelatihan Olahraga serta Sekolah
Olahraga  yang  diselenggarakan  oleh  Masyarakat dan Dunia Usaha</t>
  </si>
  <si>
    <t>Koordinasi,     Sinkronisasi     dan     Pelaksanaan Pemberdayaan     Perkumpulan     Olahraga     dan
Penyelenggaraan       Kompetisi       oleh       Satuan Pendidikan Dasar</t>
  </si>
  <si>
    <t>Koordinasi,     Sinkronisasi     dan     Pelaksanaan Penyediaan    Sarana    dan    Prasarana    Olahraga
Kabupaten/Kota</t>
  </si>
  <si>
    <r>
      <t xml:space="preserve">Penyelenggaraan  Kejuaraan  Olahraga  </t>
    </r>
    <r>
      <rPr>
        <i/>
        <sz val="10"/>
        <color theme="1"/>
        <rFont val="Arial"/>
        <family val="2"/>
      </rPr>
      <t xml:space="preserve">Multi  Event
</t>
    </r>
    <r>
      <rPr>
        <sz val="10"/>
        <color theme="1"/>
        <rFont val="Arial"/>
        <family val="2"/>
      </rPr>
      <t xml:space="preserve">dan </t>
    </r>
    <r>
      <rPr>
        <i/>
        <sz val="10"/>
        <color theme="1"/>
        <rFont val="Arial"/>
        <family val="2"/>
      </rPr>
      <t xml:space="preserve">Single Event </t>
    </r>
    <r>
      <rPr>
        <sz val="10"/>
        <color theme="1"/>
        <rFont val="Arial"/>
        <family val="2"/>
      </rPr>
      <t>Tingkat Kabupaten/Kota</t>
    </r>
  </si>
  <si>
    <t>Partisipasi        dan        Keikutsertaan        dalam
Penyelenggaraan Kejuaraan</t>
  </si>
  <si>
    <r>
      <t>Pemusatan  Latihan  Daerah,  Ilmu  Pengetahuan dan Teknologi Keolahragaan (</t>
    </r>
    <r>
      <rPr>
        <i/>
        <sz val="10"/>
        <color theme="1"/>
        <rFont val="Arial"/>
        <family val="2"/>
      </rPr>
      <t>Sport Science</t>
    </r>
    <r>
      <rPr>
        <sz val="10"/>
        <color theme="1"/>
        <rFont val="Arial"/>
        <family val="2"/>
      </rPr>
      <t>)</t>
    </r>
  </si>
  <si>
    <t>Pembinaan  dan  Pengembangan  Atlet  Berprestasi
Kabupaten/Kota</t>
  </si>
  <si>
    <t>Pemberian              Penghargaan              Olahraga
Kabupaten/Kota</t>
  </si>
  <si>
    <t>Pemberian      Penghargaan      bagi      Organisasi
Keolahragaan Berprestasi</t>
  </si>
  <si>
    <t>Pengembangan  Olahraga  Wisata,  Tantangan  dan
Petualangan</t>
  </si>
  <si>
    <t>Persentase Tingkat Pembinaan dan Pengembangan Organisasi
Kepramukaan</t>
  </si>
  <si>
    <t>Penyelenggaraan  Kegiatan  Kepramukaan  Tingkat
Daerah</t>
  </si>
  <si>
    <t>Penyediaan  Prasarana  dan  Sarana  Kepramukaan
Tingkat Daerah</t>
  </si>
  <si>
    <t>Perencanaan,         Pengadaan,         Pemanfaatan, Pemeliharaan,  dan  Pengawasan  Prasarana  dan
Sarana Kepramukaan Tingkat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</si>
</sst>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00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3" fillId="0" borderId="0"/>
    <xf numFmtId="41" fontId="1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center"/>
    </xf>
    <xf numFmtId="0" fontId="5" fillId="0" borderId="15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top" wrapText="1"/>
    </xf>
    <xf numFmtId="0" fontId="5" fillId="3" borderId="15" xfId="1" applyFont="1" applyFill="1" applyBorder="1" applyAlignment="1">
      <alignment horizontal="center" vertical="top" wrapText="1"/>
    </xf>
    <xf numFmtId="0" fontId="7" fillId="3" borderId="15" xfId="1" applyFont="1" applyFill="1" applyBorder="1" applyAlignment="1">
      <alignment horizontal="center" vertical="top" wrapText="1"/>
    </xf>
    <xf numFmtId="166" fontId="5" fillId="0" borderId="0" xfId="1" applyNumberFormat="1" applyFont="1" applyAlignment="1">
      <alignment vertical="top"/>
    </xf>
    <xf numFmtId="166" fontId="8" fillId="0" borderId="16" xfId="2" applyNumberFormat="1" applyFont="1" applyFill="1" applyBorder="1" applyAlignment="1">
      <alignment horizontal="center" vertical="top"/>
    </xf>
    <xf numFmtId="166" fontId="7" fillId="0" borderId="0" xfId="1" applyNumberFormat="1" applyFont="1" applyAlignment="1">
      <alignment vertical="top"/>
    </xf>
    <xf numFmtId="0" fontId="5" fillId="0" borderId="15" xfId="1" quotePrefix="1" applyFont="1" applyBorder="1" applyAlignment="1">
      <alignment horizontal="center" vertical="top"/>
    </xf>
    <xf numFmtId="1" fontId="5" fillId="0" borderId="15" xfId="1" quotePrefix="1" applyNumberFormat="1" applyFont="1" applyBorder="1" applyAlignment="1">
      <alignment horizontal="center" vertical="top"/>
    </xf>
    <xf numFmtId="0" fontId="7" fillId="0" borderId="15" xfId="1" applyFont="1" applyBorder="1" applyAlignment="1">
      <alignment horizontal="left" vertical="top" wrapText="1"/>
    </xf>
    <xf numFmtId="164" fontId="5" fillId="0" borderId="15" xfId="1" applyNumberFormat="1" applyFont="1" applyBorder="1" applyAlignment="1">
      <alignment horizontal="center" vertical="top" wrapText="1"/>
    </xf>
    <xf numFmtId="164" fontId="5" fillId="0" borderId="0" xfId="1" applyNumberFormat="1" applyFont="1" applyAlignment="1">
      <alignment vertical="top"/>
    </xf>
    <xf numFmtId="0" fontId="5" fillId="0" borderId="15" xfId="1" applyFont="1" applyBorder="1" applyAlignment="1">
      <alignment horizontal="left" vertical="top" wrapText="1"/>
    </xf>
    <xf numFmtId="166" fontId="7" fillId="0" borderId="15" xfId="2" applyNumberFormat="1" applyFont="1" applyFill="1" applyBorder="1" applyAlignment="1">
      <alignment horizontal="center" vertical="top" wrapText="1"/>
    </xf>
    <xf numFmtId="0" fontId="8" fillId="0" borderId="0" xfId="1" applyFont="1" applyAlignment="1">
      <alignment vertical="top"/>
    </xf>
    <xf numFmtId="166" fontId="5" fillId="0" borderId="15" xfId="2" applyNumberFormat="1" applyFont="1" applyFill="1" applyBorder="1" applyAlignment="1">
      <alignment horizontal="center" vertical="top" wrapText="1"/>
    </xf>
    <xf numFmtId="0" fontId="5" fillId="0" borderId="15" xfId="1" applyFont="1" applyBorder="1" applyAlignment="1">
      <alignment horizontal="center" vertical="top"/>
    </xf>
    <xf numFmtId="20" fontId="5" fillId="0" borderId="15" xfId="1" quotePrefix="1" applyNumberFormat="1" applyFont="1" applyBorder="1" applyAlignment="1">
      <alignment horizontal="center" vertical="top"/>
    </xf>
    <xf numFmtId="164" fontId="7" fillId="0" borderId="15" xfId="1" applyNumberFormat="1" applyFont="1" applyBorder="1" applyAlignment="1">
      <alignment horizontal="center" vertical="top" wrapText="1"/>
    </xf>
    <xf numFmtId="0" fontId="5" fillId="4" borderId="15" xfId="1" applyFont="1" applyFill="1" applyBorder="1" applyAlignment="1">
      <alignment horizontal="center" vertical="top" wrapText="1"/>
    </xf>
    <xf numFmtId="0" fontId="5" fillId="4" borderId="15" xfId="1" applyFont="1" applyFill="1" applyBorder="1" applyAlignment="1">
      <alignment horizontal="center" vertical="top"/>
    </xf>
    <xf numFmtId="0" fontId="5" fillId="4" borderId="15" xfId="1" quotePrefix="1" applyFont="1" applyFill="1" applyBorder="1" applyAlignment="1">
      <alignment horizontal="center" vertical="top"/>
    </xf>
    <xf numFmtId="0" fontId="7" fillId="4" borderId="15" xfId="1" applyFont="1" applyFill="1" applyBorder="1" applyAlignment="1">
      <alignment horizontal="left" vertical="top" wrapText="1"/>
    </xf>
    <xf numFmtId="0" fontId="7" fillId="4" borderId="15" xfId="1" applyFont="1" applyFill="1" applyBorder="1" applyAlignment="1">
      <alignment horizontal="center" vertical="top" wrapText="1"/>
    </xf>
    <xf numFmtId="166" fontId="7" fillId="4" borderId="15" xfId="2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vertical="top"/>
    </xf>
    <xf numFmtId="164" fontId="5" fillId="0" borderId="15" xfId="3" applyFont="1" applyFill="1" applyBorder="1" applyAlignment="1">
      <alignment horizontal="center" vertical="top"/>
    </xf>
    <xf numFmtId="166" fontId="5" fillId="0" borderId="15" xfId="1" applyNumberFormat="1" applyFont="1" applyBorder="1" applyAlignment="1">
      <alignment horizontal="center" vertical="top" wrapText="1"/>
    </xf>
    <xf numFmtId="0" fontId="5" fillId="0" borderId="15" xfId="1" applyFont="1" applyBorder="1" applyAlignment="1">
      <alignment vertical="top" wrapText="1"/>
    </xf>
    <xf numFmtId="0" fontId="7" fillId="4" borderId="15" xfId="1" applyFont="1" applyFill="1" applyBorder="1" applyAlignment="1">
      <alignment horizontal="center" vertical="top"/>
    </xf>
    <xf numFmtId="0" fontId="7" fillId="4" borderId="15" xfId="1" quotePrefix="1" applyFont="1" applyFill="1" applyBorder="1" applyAlignment="1">
      <alignment horizontal="center" vertical="top"/>
    </xf>
    <xf numFmtId="0" fontId="5" fillId="4" borderId="15" xfId="1" applyFont="1" applyFill="1" applyBorder="1" applyAlignment="1">
      <alignment horizontal="left" vertical="top" wrapText="1"/>
    </xf>
    <xf numFmtId="166" fontId="7" fillId="3" borderId="15" xfId="1" applyNumberFormat="1" applyFont="1" applyFill="1" applyBorder="1" applyAlignment="1">
      <alignment horizontal="center" vertical="top" wrapText="1"/>
    </xf>
    <xf numFmtId="2" fontId="5" fillId="4" borderId="15" xfId="1" applyNumberFormat="1" applyFont="1" applyFill="1" applyBorder="1" applyAlignment="1">
      <alignment horizontal="center" vertical="top" wrapText="1"/>
    </xf>
    <xf numFmtId="166" fontId="5" fillId="4" borderId="15" xfId="2" applyNumberFormat="1" applyFont="1" applyFill="1" applyBorder="1" applyAlignment="1">
      <alignment horizontal="center" vertical="top" wrapText="1"/>
    </xf>
    <xf numFmtId="164" fontId="5" fillId="0" borderId="15" xfId="3" applyFont="1" applyBorder="1" applyAlignment="1">
      <alignment horizontal="center" vertical="top" wrapText="1"/>
    </xf>
    <xf numFmtId="164" fontId="5" fillId="0" borderId="15" xfId="3" applyFont="1" applyFill="1" applyBorder="1" applyAlignment="1">
      <alignment horizontal="center" vertical="top" wrapText="1"/>
    </xf>
    <xf numFmtId="1" fontId="7" fillId="4" borderId="15" xfId="1" quotePrefix="1" applyNumberFormat="1" applyFont="1" applyFill="1" applyBorder="1" applyAlignment="1">
      <alignment horizontal="center" vertical="top" wrapText="1"/>
    </xf>
    <xf numFmtId="2" fontId="7" fillId="4" borderId="15" xfId="1" applyNumberFormat="1" applyFont="1" applyFill="1" applyBorder="1" applyAlignment="1">
      <alignment horizontal="center" vertical="top" wrapText="1"/>
    </xf>
    <xf numFmtId="164" fontId="7" fillId="0" borderId="15" xfId="3" applyFont="1" applyFill="1" applyBorder="1" applyAlignment="1">
      <alignment horizontal="center" vertical="top"/>
    </xf>
    <xf numFmtId="1" fontId="5" fillId="4" borderId="15" xfId="1" quotePrefix="1" applyNumberFormat="1" applyFont="1" applyFill="1" applyBorder="1" applyAlignment="1">
      <alignment horizontal="center" vertical="top" wrapText="1"/>
    </xf>
    <xf numFmtId="37" fontId="5" fillId="0" borderId="15" xfId="1" applyNumberFormat="1" applyFont="1" applyBorder="1" applyAlignment="1">
      <alignment horizontal="center" vertical="top" wrapText="1"/>
    </xf>
    <xf numFmtId="0" fontId="5" fillId="0" borderId="15" xfId="1" quotePrefix="1" applyFont="1" applyBorder="1" applyAlignment="1">
      <alignment horizontal="center" vertical="top" wrapText="1"/>
    </xf>
    <xf numFmtId="0" fontId="5" fillId="0" borderId="0" xfId="1" applyFont="1" applyAlignment="1">
      <alignment horizontal="justify" vertical="top"/>
    </xf>
    <xf numFmtId="164" fontId="7" fillId="4" borderId="15" xfId="1" applyNumberFormat="1" applyFont="1" applyFill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 wrapText="1"/>
    </xf>
    <xf numFmtId="166" fontId="7" fillId="0" borderId="15" xfId="1" applyNumberFormat="1" applyFont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/>
    </xf>
    <xf numFmtId="0" fontId="8" fillId="3" borderId="15" xfId="1" quotePrefix="1" applyFont="1" applyFill="1" applyBorder="1" applyAlignment="1">
      <alignment horizontal="center" vertical="center"/>
    </xf>
    <xf numFmtId="0" fontId="8" fillId="3" borderId="15" xfId="1" quotePrefix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vertical="center" wrapText="1"/>
    </xf>
    <xf numFmtId="0" fontId="7" fillId="3" borderId="15" xfId="1" applyFont="1" applyFill="1" applyBorder="1" applyAlignment="1">
      <alignment horizontal="center" vertical="center" wrapText="1"/>
    </xf>
    <xf numFmtId="166" fontId="7" fillId="3" borderId="15" xfId="1" applyNumberFormat="1" applyFont="1" applyFill="1" applyBorder="1" applyAlignment="1">
      <alignment vertical="center"/>
    </xf>
    <xf numFmtId="0" fontId="5" fillId="4" borderId="1" xfId="1" quotePrefix="1" applyFont="1" applyFill="1" applyBorder="1" applyAlignment="1">
      <alignment horizontal="center" vertical="center"/>
    </xf>
    <xf numFmtId="0" fontId="9" fillId="4" borderId="1" xfId="1" quotePrefix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166" fontId="7" fillId="4" borderId="1" xfId="2" applyNumberFormat="1" applyFont="1" applyFill="1" applyBorder="1" applyAlignment="1">
      <alignment horizontal="center" vertical="center" wrapText="1"/>
    </xf>
    <xf numFmtId="0" fontId="5" fillId="4" borderId="11" xfId="1" quotePrefix="1" applyFont="1" applyFill="1" applyBorder="1" applyAlignment="1">
      <alignment horizontal="center" vertical="center"/>
    </xf>
    <xf numFmtId="0" fontId="9" fillId="4" borderId="11" xfId="1" quotePrefix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left" vertical="center" wrapText="1"/>
    </xf>
    <xf numFmtId="0" fontId="7" fillId="4" borderId="11" xfId="1" applyFont="1" applyFill="1" applyBorder="1" applyAlignment="1">
      <alignment horizontal="left" vertical="center" wrapText="1"/>
    </xf>
    <xf numFmtId="0" fontId="7" fillId="4" borderId="11" xfId="1" applyFont="1" applyFill="1" applyBorder="1" applyAlignment="1">
      <alignment horizontal="center" vertical="center" wrapText="1"/>
    </xf>
    <xf numFmtId="2" fontId="7" fillId="4" borderId="11" xfId="1" applyNumberFormat="1" applyFont="1" applyFill="1" applyBorder="1" applyAlignment="1">
      <alignment horizontal="center" vertical="center" wrapText="1"/>
    </xf>
    <xf numFmtId="166" fontId="7" fillId="4" borderId="11" xfId="2" applyNumberFormat="1" applyFont="1" applyFill="1" applyBorder="1" applyAlignment="1">
      <alignment horizontal="center" vertical="center" wrapText="1"/>
    </xf>
    <xf numFmtId="0" fontId="5" fillId="0" borderId="15" xfId="1" quotePrefix="1" applyFont="1" applyBorder="1" applyAlignment="1">
      <alignment horizontal="center" vertical="center"/>
    </xf>
    <xf numFmtId="1" fontId="5" fillId="0" borderId="15" xfId="1" quotePrefix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41" fontId="5" fillId="0" borderId="15" xfId="7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9" fontId="7" fillId="0" borderId="15" xfId="1" applyNumberFormat="1" applyFont="1" applyBorder="1" applyAlignment="1">
      <alignment horizontal="center" vertical="center" wrapText="1"/>
    </xf>
    <xf numFmtId="166" fontId="7" fillId="0" borderId="15" xfId="2" applyNumberFormat="1" applyFont="1" applyFill="1" applyBorder="1" applyAlignment="1">
      <alignment horizontal="center" vertical="center" wrapText="1"/>
    </xf>
    <xf numFmtId="166" fontId="5" fillId="0" borderId="15" xfId="2" applyNumberFormat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left" vertical="center" wrapText="1"/>
    </xf>
    <xf numFmtId="166" fontId="7" fillId="5" borderId="15" xfId="2" applyNumberFormat="1" applyFont="1" applyFill="1" applyBorder="1" applyAlignment="1">
      <alignment horizontal="center" vertical="center" wrapText="1"/>
    </xf>
    <xf numFmtId="0" fontId="5" fillId="0" borderId="15" xfId="1" quotePrefix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166" fontId="5" fillId="4" borderId="1" xfId="2" applyNumberFormat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5" fillId="4" borderId="8" xfId="1" quotePrefix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left" vertical="center" wrapText="1"/>
    </xf>
    <xf numFmtId="166" fontId="5" fillId="4" borderId="8" xfId="2" applyNumberFormat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left" vertical="center" wrapText="1"/>
    </xf>
    <xf numFmtId="166" fontId="5" fillId="4" borderId="11" xfId="2" applyNumberFormat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20" fontId="5" fillId="0" borderId="15" xfId="1" quotePrefix="1" applyNumberFormat="1" applyFont="1" applyBorder="1" applyAlignment="1">
      <alignment horizontal="center" vertical="center"/>
    </xf>
    <xf numFmtId="167" fontId="5" fillId="5" borderId="15" xfId="2" applyNumberFormat="1" applyFont="1" applyFill="1" applyBorder="1" applyAlignment="1">
      <alignment vertical="center" wrapText="1"/>
    </xf>
    <xf numFmtId="9" fontId="5" fillId="0" borderId="15" xfId="1" applyNumberFormat="1" applyFont="1" applyBorder="1" applyAlignment="1">
      <alignment horizontal="center" vertical="center" wrapText="1"/>
    </xf>
    <xf numFmtId="3" fontId="5" fillId="5" borderId="15" xfId="1" applyNumberFormat="1" applyFont="1" applyFill="1" applyBorder="1" applyAlignment="1">
      <alignment horizontal="right" vertical="center" wrapText="1"/>
    </xf>
    <xf numFmtId="0" fontId="7" fillId="0" borderId="15" xfId="1" applyFont="1" applyBorder="1" applyAlignment="1">
      <alignment vertical="center" wrapText="1"/>
    </xf>
    <xf numFmtId="164" fontId="7" fillId="0" borderId="15" xfId="1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top" wrapText="1"/>
    </xf>
    <xf numFmtId="0" fontId="5" fillId="5" borderId="15" xfId="1" applyFont="1" applyFill="1" applyBorder="1" applyAlignment="1">
      <alignment horizontal="center" vertical="top" wrapText="1"/>
    </xf>
    <xf numFmtId="0" fontId="5" fillId="0" borderId="15" xfId="1" applyFont="1" applyBorder="1" applyAlignment="1">
      <alignment vertical="center" wrapText="1"/>
    </xf>
    <xf numFmtId="166" fontId="5" fillId="0" borderId="15" xfId="2" applyNumberFormat="1" applyFont="1" applyFill="1" applyBorder="1" applyAlignment="1">
      <alignment horizontal="center" vertical="center"/>
    </xf>
    <xf numFmtId="164" fontId="5" fillId="0" borderId="15" xfId="3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vertical="center" wrapText="1"/>
    </xf>
    <xf numFmtId="0" fontId="5" fillId="4" borderId="1" xfId="1" quotePrefix="1" applyFont="1" applyFill="1" applyBorder="1" applyAlignment="1">
      <alignment horizontal="center" vertical="center" wrapText="1"/>
    </xf>
    <xf numFmtId="0" fontId="5" fillId="4" borderId="8" xfId="1" quotePrefix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left" vertical="center" wrapText="1"/>
    </xf>
    <xf numFmtId="0" fontId="5" fillId="4" borderId="11" xfId="1" quotePrefix="1" applyFont="1" applyFill="1" applyBorder="1" applyAlignment="1">
      <alignment horizontal="center" vertical="center" wrapText="1"/>
    </xf>
    <xf numFmtId="9" fontId="5" fillId="5" borderId="15" xfId="1" applyNumberFormat="1" applyFont="1" applyFill="1" applyBorder="1" applyAlignment="1">
      <alignment horizontal="center" vertical="center"/>
    </xf>
    <xf numFmtId="164" fontId="5" fillId="5" borderId="15" xfId="3" applyFont="1" applyFill="1" applyBorder="1" applyAlignment="1">
      <alignment horizontal="center" vertical="center" wrapText="1"/>
    </xf>
    <xf numFmtId="164" fontId="5" fillId="5" borderId="15" xfId="3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9" fontId="5" fillId="0" borderId="15" xfId="1" applyNumberFormat="1" applyFont="1" applyBorder="1" applyAlignment="1">
      <alignment horizontal="center" vertical="center"/>
    </xf>
    <xf numFmtId="164" fontId="7" fillId="0" borderId="15" xfId="3" applyFont="1" applyFill="1" applyBorder="1" applyAlignment="1">
      <alignment horizontal="center" vertical="center"/>
    </xf>
    <xf numFmtId="9" fontId="7" fillId="0" borderId="15" xfId="1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left" vertical="top" wrapText="1"/>
    </xf>
    <xf numFmtId="0" fontId="5" fillId="4" borderId="15" xfId="1" quotePrefix="1" applyFont="1" applyFill="1" applyBorder="1" applyAlignment="1">
      <alignment horizontal="center" vertical="top" wrapText="1"/>
    </xf>
    <xf numFmtId="168" fontId="5" fillId="0" borderId="15" xfId="1" applyNumberFormat="1" applyFont="1" applyBorder="1" applyAlignment="1">
      <alignment horizontal="center" vertical="top" shrinkToFit="1"/>
    </xf>
    <xf numFmtId="1" fontId="5" fillId="4" borderId="15" xfId="1" applyNumberFormat="1" applyFont="1" applyFill="1" applyBorder="1" applyAlignment="1">
      <alignment horizontal="center" vertical="top" shrinkToFit="1"/>
    </xf>
    <xf numFmtId="168" fontId="5" fillId="4" borderId="15" xfId="1" applyNumberFormat="1" applyFont="1" applyFill="1" applyBorder="1" applyAlignment="1">
      <alignment horizontal="center" vertical="top" shrinkToFit="1"/>
    </xf>
    <xf numFmtId="2" fontId="5" fillId="4" borderId="15" xfId="1" applyNumberFormat="1" applyFont="1" applyFill="1" applyBorder="1" applyAlignment="1">
      <alignment horizontal="center" vertical="top" shrinkToFit="1"/>
    </xf>
    <xf numFmtId="1" fontId="5" fillId="0" borderId="15" xfId="1" applyNumberFormat="1" applyFont="1" applyBorder="1" applyAlignment="1">
      <alignment horizontal="center" vertical="top" shrinkToFit="1"/>
    </xf>
    <xf numFmtId="2" fontId="5" fillId="0" borderId="15" xfId="1" applyNumberFormat="1" applyFont="1" applyBorder="1" applyAlignment="1">
      <alignment horizontal="center" vertical="top" shrinkToFit="1"/>
    </xf>
    <xf numFmtId="0" fontId="5" fillId="3" borderId="15" xfId="1" applyFont="1" applyFill="1" applyBorder="1" applyAlignment="1">
      <alignment horizontal="center" vertical="top"/>
    </xf>
    <xf numFmtId="0" fontId="5" fillId="3" borderId="15" xfId="1" quotePrefix="1" applyFont="1" applyFill="1" applyBorder="1" applyAlignment="1">
      <alignment horizontal="center" vertical="top"/>
    </xf>
    <xf numFmtId="0" fontId="5" fillId="3" borderId="15" xfId="1" quotePrefix="1" applyFont="1" applyFill="1" applyBorder="1" applyAlignment="1">
      <alignment horizontal="center" vertical="top" wrapText="1"/>
    </xf>
    <xf numFmtId="0" fontId="7" fillId="3" borderId="15" xfId="1" applyFont="1" applyFill="1" applyBorder="1" applyAlignment="1">
      <alignment vertical="top" wrapText="1"/>
    </xf>
    <xf numFmtId="0" fontId="5" fillId="0" borderId="15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top" wrapText="1"/>
    </xf>
    <xf numFmtId="0" fontId="5" fillId="4" borderId="11" xfId="1" applyFont="1" applyFill="1" applyBorder="1" applyAlignment="1">
      <alignment horizontal="left" vertical="top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</cellXfs>
  <cellStyles count="8">
    <cellStyle name="Comma [0]" xfId="7" builtinId="6"/>
    <cellStyle name="Comma [0] 2" xfId="4"/>
    <cellStyle name="Comma [0] 2 2" xfId="3"/>
    <cellStyle name="Comma 2" xfId="2"/>
    <cellStyle name="Normal" xfId="0" builtinId="0"/>
    <cellStyle name="Normal 2" xfId="1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0"/>
  <sheetViews>
    <sheetView tabSelected="1" topLeftCell="A329" zoomScale="40" zoomScaleNormal="40" zoomScalePageLayoutView="78" workbookViewId="0">
      <pane ySplit="7920"/>
      <selection activeCell="AB337" sqref="AB337"/>
      <selection pane="bottomLeft" sqref="A1:XFD1"/>
    </sheetView>
  </sheetViews>
  <sheetFormatPr defaultColWidth="9.140625" defaultRowHeight="12.75" x14ac:dyDescent="0.25"/>
  <cols>
    <col min="1" max="1" width="4.140625" style="1" customWidth="1"/>
    <col min="2" max="2" width="16.7109375" style="1" customWidth="1"/>
    <col min="3" max="3" width="19.28515625" style="1" customWidth="1"/>
    <col min="4" max="4" width="2.85546875" style="1" customWidth="1"/>
    <col min="5" max="5" width="4" style="1" customWidth="1"/>
    <col min="6" max="6" width="4.5703125" style="1" customWidth="1"/>
    <col min="7" max="7" width="5.5703125" style="1" customWidth="1"/>
    <col min="8" max="8" width="3.7109375" style="1" customWidth="1"/>
    <col min="9" max="9" width="32.42578125" style="1" customWidth="1"/>
    <col min="10" max="10" width="25.28515625" style="1" customWidth="1"/>
    <col min="11" max="11" width="15" style="1" customWidth="1"/>
    <col min="12" max="12" width="17.42578125" style="1" customWidth="1"/>
    <col min="13" max="13" width="20.140625" style="1" customWidth="1"/>
    <col min="14" max="14" width="13.5703125" style="1" customWidth="1"/>
    <col min="15" max="15" width="20.5703125" style="1" customWidth="1"/>
    <col min="16" max="19" width="20.7109375" style="1" customWidth="1"/>
    <col min="20" max="20" width="14.140625" style="1" customWidth="1"/>
    <col min="21" max="21" width="20.5703125" style="1" customWidth="1"/>
    <col min="22" max="22" width="15" style="1" customWidth="1"/>
    <col min="23" max="23" width="21.85546875" style="1" customWidth="1"/>
    <col min="24" max="24" width="19.42578125" style="1" customWidth="1"/>
    <col min="25" max="25" width="8.85546875" style="1" customWidth="1"/>
    <col min="26" max="26" width="2.42578125" style="1" customWidth="1"/>
    <col min="27" max="27" width="9.5703125" style="1" customWidth="1"/>
    <col min="28" max="28" width="19.7109375" style="1" customWidth="1"/>
    <col min="29" max="29" width="17.85546875" style="1" customWidth="1"/>
    <col min="30" max="30" width="21.140625" style="1" customWidth="1"/>
    <col min="31" max="32" width="19" style="1" bestFit="1" customWidth="1"/>
    <col min="33" max="16384" width="9.140625" style="1"/>
  </cols>
  <sheetData>
    <row r="1" spans="2:29" x14ac:dyDescent="0.25">
      <c r="B1" s="158" t="s">
        <v>704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2:29" x14ac:dyDescent="0.25">
      <c r="B2" s="158" t="s">
        <v>705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</row>
    <row r="3" spans="2:29" x14ac:dyDescent="0.25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2:29" ht="13.5" thickBot="1" x14ac:dyDescent="0.3">
      <c r="B4" s="2"/>
      <c r="L4" s="9"/>
      <c r="M4" s="9"/>
      <c r="O4" s="9"/>
      <c r="Q4" s="9"/>
      <c r="S4" s="9"/>
      <c r="U4" s="9"/>
    </row>
    <row r="5" spans="2:29" s="3" customFormat="1" ht="30.75" customHeight="1" thickBot="1" x14ac:dyDescent="0.3">
      <c r="B5" s="153" t="s">
        <v>1</v>
      </c>
      <c r="C5" s="153" t="s">
        <v>2</v>
      </c>
      <c r="D5" s="159" t="s">
        <v>3</v>
      </c>
      <c r="E5" s="160"/>
      <c r="F5" s="160"/>
      <c r="G5" s="160"/>
      <c r="H5" s="161"/>
      <c r="I5" s="153" t="s">
        <v>4</v>
      </c>
      <c r="J5" s="153" t="s">
        <v>5</v>
      </c>
      <c r="K5" s="153" t="s">
        <v>610</v>
      </c>
      <c r="L5" s="156" t="s">
        <v>6</v>
      </c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57"/>
      <c r="X5" s="153" t="s">
        <v>611</v>
      </c>
      <c r="Y5" s="153" t="s">
        <v>7</v>
      </c>
    </row>
    <row r="6" spans="2:29" s="3" customFormat="1" ht="54" customHeight="1" thickBot="1" x14ac:dyDescent="0.3">
      <c r="B6" s="154"/>
      <c r="C6" s="154"/>
      <c r="D6" s="162"/>
      <c r="E6" s="163"/>
      <c r="F6" s="163"/>
      <c r="G6" s="163"/>
      <c r="H6" s="164"/>
      <c r="I6" s="154"/>
      <c r="J6" s="154"/>
      <c r="K6" s="154"/>
      <c r="L6" s="156">
        <v>2022</v>
      </c>
      <c r="M6" s="157"/>
      <c r="N6" s="156">
        <v>2023</v>
      </c>
      <c r="O6" s="157"/>
      <c r="P6" s="156">
        <v>2024</v>
      </c>
      <c r="Q6" s="157"/>
      <c r="R6" s="156">
        <v>2025</v>
      </c>
      <c r="S6" s="157"/>
      <c r="T6" s="156">
        <v>2026</v>
      </c>
      <c r="U6" s="157"/>
      <c r="V6" s="156" t="s">
        <v>8</v>
      </c>
      <c r="W6" s="157"/>
      <c r="X6" s="154"/>
      <c r="Y6" s="154"/>
    </row>
    <row r="7" spans="2:29" ht="42.75" customHeight="1" thickBot="1" x14ac:dyDescent="0.3">
      <c r="B7" s="155"/>
      <c r="C7" s="155"/>
      <c r="D7" s="165"/>
      <c r="E7" s="166"/>
      <c r="F7" s="166"/>
      <c r="G7" s="166"/>
      <c r="H7" s="167"/>
      <c r="I7" s="155"/>
      <c r="J7" s="155"/>
      <c r="K7" s="155"/>
      <c r="L7" s="109" t="s">
        <v>9</v>
      </c>
      <c r="M7" s="109" t="s">
        <v>10</v>
      </c>
      <c r="N7" s="109" t="s">
        <v>9</v>
      </c>
      <c r="O7" s="109" t="s">
        <v>10</v>
      </c>
      <c r="P7" s="109" t="s">
        <v>9</v>
      </c>
      <c r="Q7" s="109" t="s">
        <v>10</v>
      </c>
      <c r="R7" s="109" t="s">
        <v>9</v>
      </c>
      <c r="S7" s="109" t="s">
        <v>10</v>
      </c>
      <c r="T7" s="109" t="s">
        <v>9</v>
      </c>
      <c r="U7" s="109" t="s">
        <v>10</v>
      </c>
      <c r="V7" s="109" t="s">
        <v>9</v>
      </c>
      <c r="W7" s="109" t="s">
        <v>10</v>
      </c>
      <c r="X7" s="155"/>
      <c r="Y7" s="155"/>
    </row>
    <row r="8" spans="2:29" ht="25.5" customHeight="1" thickBot="1" x14ac:dyDescent="0.3">
      <c r="B8" s="110">
        <v>1</v>
      </c>
      <c r="C8" s="110">
        <v>2</v>
      </c>
      <c r="D8" s="147">
        <v>4</v>
      </c>
      <c r="E8" s="147"/>
      <c r="F8" s="147"/>
      <c r="G8" s="147"/>
      <c r="H8" s="147"/>
      <c r="I8" s="110">
        <v>5</v>
      </c>
      <c r="J8" s="110">
        <v>6</v>
      </c>
      <c r="K8" s="110">
        <v>7</v>
      </c>
      <c r="L8" s="110">
        <v>8</v>
      </c>
      <c r="M8" s="110">
        <v>9</v>
      </c>
      <c r="N8" s="110">
        <v>10</v>
      </c>
      <c r="O8" s="110">
        <v>11</v>
      </c>
      <c r="P8" s="110">
        <v>12</v>
      </c>
      <c r="Q8" s="110">
        <v>13</v>
      </c>
      <c r="R8" s="110">
        <v>14</v>
      </c>
      <c r="S8" s="110">
        <v>15</v>
      </c>
      <c r="T8" s="110">
        <v>16</v>
      </c>
      <c r="U8" s="110">
        <v>17</v>
      </c>
      <c r="V8" s="110">
        <v>18</v>
      </c>
      <c r="W8" s="110">
        <v>19</v>
      </c>
      <c r="X8" s="110">
        <v>20</v>
      </c>
      <c r="Y8" s="110">
        <v>21</v>
      </c>
      <c r="Z8" s="4"/>
    </row>
    <row r="9" spans="2:29" ht="44.1" customHeight="1" thickBot="1" x14ac:dyDescent="0.3">
      <c r="B9" s="110"/>
      <c r="C9" s="110"/>
      <c r="D9" s="50">
        <v>1</v>
      </c>
      <c r="E9" s="51"/>
      <c r="F9" s="50"/>
      <c r="G9" s="50"/>
      <c r="H9" s="50"/>
      <c r="I9" s="52" t="s">
        <v>11</v>
      </c>
      <c r="J9" s="110"/>
      <c r="K9" s="110"/>
      <c r="L9" s="53">
        <v>100</v>
      </c>
      <c r="M9" s="54">
        <f>M10+M288</f>
        <v>276662546987</v>
      </c>
      <c r="N9" s="53">
        <v>100</v>
      </c>
      <c r="O9" s="54">
        <f>O10+O288</f>
        <v>279850054214</v>
      </c>
      <c r="P9" s="53">
        <v>100</v>
      </c>
      <c r="Q9" s="54">
        <f>Q10+Q288</f>
        <v>281854701070</v>
      </c>
      <c r="R9" s="53">
        <v>100</v>
      </c>
      <c r="S9" s="54">
        <f>S10+S288</f>
        <v>293736345349</v>
      </c>
      <c r="T9" s="53">
        <v>100</v>
      </c>
      <c r="U9" s="54">
        <f>U10+U288</f>
        <v>300744894550</v>
      </c>
      <c r="V9" s="53">
        <v>100</v>
      </c>
      <c r="W9" s="54">
        <f>W10+W288</f>
        <v>300744894550</v>
      </c>
      <c r="X9" s="110"/>
      <c r="Y9" s="110"/>
    </row>
    <row r="10" spans="2:29" ht="46.5" customHeight="1" thickBot="1" x14ac:dyDescent="0.3">
      <c r="B10" s="55"/>
      <c r="C10" s="55"/>
      <c r="D10" s="56">
        <v>1</v>
      </c>
      <c r="E10" s="57" t="s">
        <v>12</v>
      </c>
      <c r="F10" s="57"/>
      <c r="G10" s="57"/>
      <c r="H10" s="58"/>
      <c r="I10" s="59" t="s">
        <v>13</v>
      </c>
      <c r="J10" s="60"/>
      <c r="K10" s="60"/>
      <c r="L10" s="60">
        <v>100</v>
      </c>
      <c r="M10" s="61">
        <f>M11+M84+M260+M270+M279</f>
        <v>276198701487</v>
      </c>
      <c r="N10" s="60">
        <v>100</v>
      </c>
      <c r="O10" s="61">
        <f>O11+O84+O260+O270+O279</f>
        <v>279379858669</v>
      </c>
      <c r="P10" s="60">
        <v>100</v>
      </c>
      <c r="Q10" s="61">
        <f>Q11+Q84+Q260+Q270+Q279</f>
        <v>281372736530</v>
      </c>
      <c r="R10" s="60">
        <v>100</v>
      </c>
      <c r="S10" s="61">
        <f>S11+S84+S260+S270+S279</f>
        <v>293242818480</v>
      </c>
      <c r="T10" s="60">
        <v>100</v>
      </c>
      <c r="U10" s="61">
        <f>U11+U84+U260+U270+U279</f>
        <v>300239592131</v>
      </c>
      <c r="V10" s="60">
        <v>100</v>
      </c>
      <c r="W10" s="61">
        <f>W11+W84+W260+W270+W279</f>
        <v>300239592131</v>
      </c>
      <c r="X10" s="60"/>
      <c r="Y10" s="60"/>
      <c r="AB10" s="9">
        <f>AB11+AB84+AB260+AB270+AB279</f>
        <v>296210072231</v>
      </c>
      <c r="AC10" s="10"/>
    </row>
    <row r="11" spans="2:29" ht="46.5" customHeight="1" x14ac:dyDescent="0.25">
      <c r="B11" s="148" t="s">
        <v>701</v>
      </c>
      <c r="C11" s="112" t="s">
        <v>14</v>
      </c>
      <c r="D11" s="106"/>
      <c r="E11" s="106"/>
      <c r="F11" s="62" t="s">
        <v>12</v>
      </c>
      <c r="G11" s="62"/>
      <c r="H11" s="63"/>
      <c r="I11" s="64" t="s">
        <v>15</v>
      </c>
      <c r="J11" s="65" t="s">
        <v>700</v>
      </c>
      <c r="K11" s="66">
        <v>50.91</v>
      </c>
      <c r="L11" s="66">
        <v>63.03</v>
      </c>
      <c r="M11" s="67">
        <f>M13+M21+M30+M42+M54+M66+M71</f>
        <v>223478024487</v>
      </c>
      <c r="N11" s="66">
        <v>70.28</v>
      </c>
      <c r="O11" s="67">
        <f>O13+O21+O30+O42+O54+O66+O71</f>
        <v>226537438642</v>
      </c>
      <c r="P11" s="66">
        <v>70.53</v>
      </c>
      <c r="Q11" s="67">
        <f>Q13+Q21+Q30+Q42+Q54+Q66+Q71</f>
        <v>232207670731</v>
      </c>
      <c r="R11" s="66">
        <v>71.510000000000005</v>
      </c>
      <c r="S11" s="67">
        <f>S13+S21+S30+S42+S54+S66+S71</f>
        <v>237778332752</v>
      </c>
      <c r="T11" s="66">
        <v>72.31</v>
      </c>
      <c r="U11" s="67">
        <f>U13+U21+U30+U42+U54+U66+U71</f>
        <v>243451723772</v>
      </c>
      <c r="V11" s="66">
        <v>72.31</v>
      </c>
      <c r="W11" s="67">
        <f>W13+W21+W30+W42+W54+W66+W71</f>
        <v>243451723772</v>
      </c>
      <c r="X11" s="66"/>
      <c r="Y11" s="106"/>
      <c r="AB11" s="11">
        <f>W11</f>
        <v>243451723772</v>
      </c>
      <c r="AC11" s="9"/>
    </row>
    <row r="12" spans="2:29" ht="45" customHeight="1" thickBot="1" x14ac:dyDescent="0.3">
      <c r="B12" s="149"/>
      <c r="C12" s="107"/>
      <c r="D12" s="107"/>
      <c r="E12" s="107"/>
      <c r="F12" s="68"/>
      <c r="G12" s="68"/>
      <c r="H12" s="69"/>
      <c r="I12" s="70"/>
      <c r="J12" s="71" t="s">
        <v>596</v>
      </c>
      <c r="K12" s="72">
        <v>79.349999999999994</v>
      </c>
      <c r="L12" s="73">
        <v>83</v>
      </c>
      <c r="M12" s="74"/>
      <c r="N12" s="73">
        <v>85</v>
      </c>
      <c r="O12" s="74"/>
      <c r="P12" s="73">
        <v>88</v>
      </c>
      <c r="Q12" s="74"/>
      <c r="R12" s="73">
        <v>91</v>
      </c>
      <c r="S12" s="74"/>
      <c r="T12" s="73">
        <v>95</v>
      </c>
      <c r="U12" s="74"/>
      <c r="V12" s="73">
        <v>95</v>
      </c>
      <c r="W12" s="74"/>
      <c r="X12" s="72"/>
      <c r="Y12" s="107"/>
      <c r="AB12" s="11"/>
      <c r="AC12" s="9"/>
    </row>
    <row r="13" spans="2:29" ht="95.25" customHeight="1" thickBot="1" x14ac:dyDescent="0.3">
      <c r="B13" s="110"/>
      <c r="C13" s="79" t="s">
        <v>702</v>
      </c>
      <c r="D13" s="110"/>
      <c r="E13" s="110"/>
      <c r="F13" s="75" t="s">
        <v>12</v>
      </c>
      <c r="G13" s="76" t="s">
        <v>17</v>
      </c>
      <c r="H13" s="87"/>
      <c r="I13" s="111" t="s">
        <v>18</v>
      </c>
      <c r="J13" s="111" t="s">
        <v>706</v>
      </c>
      <c r="K13" s="53">
        <v>80</v>
      </c>
      <c r="L13" s="53">
        <v>100</v>
      </c>
      <c r="M13" s="54">
        <f>SUM(M14:M20)</f>
        <v>390000000</v>
      </c>
      <c r="N13" s="53">
        <v>100</v>
      </c>
      <c r="O13" s="54">
        <f>SUM(O14:O20)</f>
        <v>395100000</v>
      </c>
      <c r="P13" s="53">
        <v>100</v>
      </c>
      <c r="Q13" s="54">
        <f>SUM(Q14:Q20)</f>
        <v>406000000</v>
      </c>
      <c r="R13" s="53">
        <v>100</v>
      </c>
      <c r="S13" s="54">
        <f>SUM(S14:S20)</f>
        <v>413000000</v>
      </c>
      <c r="T13" s="53">
        <v>100</v>
      </c>
      <c r="U13" s="54">
        <f>SUM(U14:U20)</f>
        <v>421000000</v>
      </c>
      <c r="V13" s="53">
        <f>T13</f>
        <v>100</v>
      </c>
      <c r="W13" s="54">
        <f>U13</f>
        <v>421000000</v>
      </c>
      <c r="X13" s="110"/>
      <c r="Y13" s="110"/>
      <c r="AB13" s="11"/>
    </row>
    <row r="14" spans="2:29" ht="97.5" customHeight="1" thickBot="1" x14ac:dyDescent="0.3">
      <c r="B14" s="110"/>
      <c r="C14" s="79" t="s">
        <v>703</v>
      </c>
      <c r="D14" s="110"/>
      <c r="E14" s="110"/>
      <c r="F14" s="75" t="s">
        <v>12</v>
      </c>
      <c r="G14" s="76" t="s">
        <v>17</v>
      </c>
      <c r="H14" s="75" t="s">
        <v>12</v>
      </c>
      <c r="I14" s="79" t="s">
        <v>19</v>
      </c>
      <c r="J14" s="114" t="s">
        <v>20</v>
      </c>
      <c r="K14" s="110" t="s">
        <v>21</v>
      </c>
      <c r="L14" s="115" t="s">
        <v>21</v>
      </c>
      <c r="M14" s="116">
        <v>50000000</v>
      </c>
      <c r="N14" s="115" t="s">
        <v>21</v>
      </c>
      <c r="O14" s="116">
        <v>55100000</v>
      </c>
      <c r="P14" s="115" t="s">
        <v>21</v>
      </c>
      <c r="Q14" s="116">
        <v>66000000</v>
      </c>
      <c r="R14" s="115" t="s">
        <v>21</v>
      </c>
      <c r="S14" s="116">
        <v>73000000</v>
      </c>
      <c r="T14" s="115" t="s">
        <v>21</v>
      </c>
      <c r="U14" s="116">
        <v>81000000</v>
      </c>
      <c r="V14" s="110" t="str">
        <f>T14</f>
        <v>2 Dokumen</v>
      </c>
      <c r="W14" s="78">
        <f>U14</f>
        <v>81000000</v>
      </c>
      <c r="X14" s="110"/>
      <c r="Y14" s="110"/>
      <c r="AC14" s="11"/>
    </row>
    <row r="15" spans="2:29" ht="112.5" customHeight="1" thickBot="1" x14ac:dyDescent="0.3">
      <c r="B15" s="110"/>
      <c r="C15" s="110"/>
      <c r="D15" s="110"/>
      <c r="E15" s="110"/>
      <c r="F15" s="75" t="s">
        <v>12</v>
      </c>
      <c r="G15" s="76" t="s">
        <v>17</v>
      </c>
      <c r="H15" s="75" t="s">
        <v>22</v>
      </c>
      <c r="I15" s="79" t="s">
        <v>23</v>
      </c>
      <c r="J15" s="114" t="s">
        <v>310</v>
      </c>
      <c r="K15" s="110" t="s">
        <v>24</v>
      </c>
      <c r="L15" s="115" t="s">
        <v>24</v>
      </c>
      <c r="M15" s="115">
        <v>20000000</v>
      </c>
      <c r="N15" s="115" t="s">
        <v>24</v>
      </c>
      <c r="O15" s="115">
        <v>20000000</v>
      </c>
      <c r="P15" s="115" t="s">
        <v>24</v>
      </c>
      <c r="Q15" s="115">
        <v>20000000</v>
      </c>
      <c r="R15" s="115" t="s">
        <v>24</v>
      </c>
      <c r="S15" s="115">
        <v>20000000</v>
      </c>
      <c r="T15" s="115" t="s">
        <v>24</v>
      </c>
      <c r="U15" s="115">
        <v>20000000</v>
      </c>
      <c r="V15" s="110" t="str">
        <f t="shared" ref="V15:W72" si="0">T15</f>
        <v>1 Dokumen</v>
      </c>
      <c r="W15" s="78">
        <f t="shared" si="0"/>
        <v>20000000</v>
      </c>
      <c r="X15" s="110"/>
      <c r="Y15" s="110"/>
    </row>
    <row r="16" spans="2:29" ht="69" customHeight="1" thickBot="1" x14ac:dyDescent="0.3">
      <c r="B16" s="110"/>
      <c r="C16" s="110"/>
      <c r="D16" s="110"/>
      <c r="E16" s="110"/>
      <c r="F16" s="75" t="s">
        <v>12</v>
      </c>
      <c r="G16" s="76" t="s">
        <v>17</v>
      </c>
      <c r="H16" s="75" t="s">
        <v>25</v>
      </c>
      <c r="I16" s="79" t="s">
        <v>26</v>
      </c>
      <c r="J16" s="114" t="s">
        <v>311</v>
      </c>
      <c r="K16" s="110" t="s">
        <v>24</v>
      </c>
      <c r="L16" s="115" t="s">
        <v>24</v>
      </c>
      <c r="M16" s="115">
        <v>20000000</v>
      </c>
      <c r="N16" s="115" t="s">
        <v>24</v>
      </c>
      <c r="O16" s="115">
        <v>20000000</v>
      </c>
      <c r="P16" s="115" t="s">
        <v>24</v>
      </c>
      <c r="Q16" s="115">
        <v>20000000</v>
      </c>
      <c r="R16" s="115" t="s">
        <v>24</v>
      </c>
      <c r="S16" s="115">
        <v>20000000</v>
      </c>
      <c r="T16" s="115" t="s">
        <v>24</v>
      </c>
      <c r="U16" s="115">
        <v>20000000</v>
      </c>
      <c r="V16" s="110" t="str">
        <f t="shared" si="0"/>
        <v>1 Dokumen</v>
      </c>
      <c r="W16" s="78">
        <f t="shared" si="0"/>
        <v>20000000</v>
      </c>
      <c r="X16" s="110"/>
      <c r="Y16" s="110"/>
    </row>
    <row r="17" spans="2:29" ht="39.6" customHeight="1" thickBot="1" x14ac:dyDescent="0.3">
      <c r="B17" s="110"/>
      <c r="C17" s="110"/>
      <c r="D17" s="110"/>
      <c r="E17" s="110"/>
      <c r="F17" s="75" t="s">
        <v>12</v>
      </c>
      <c r="G17" s="76" t="s">
        <v>17</v>
      </c>
      <c r="H17" s="75" t="s">
        <v>27</v>
      </c>
      <c r="I17" s="79" t="s">
        <v>28</v>
      </c>
      <c r="J17" s="114" t="s">
        <v>29</v>
      </c>
      <c r="K17" s="110" t="s">
        <v>24</v>
      </c>
      <c r="L17" s="115" t="s">
        <v>24</v>
      </c>
      <c r="M17" s="115">
        <v>50000000</v>
      </c>
      <c r="N17" s="115" t="s">
        <v>24</v>
      </c>
      <c r="O17" s="115">
        <v>50000000</v>
      </c>
      <c r="P17" s="115" t="s">
        <v>24</v>
      </c>
      <c r="Q17" s="115">
        <v>50000000</v>
      </c>
      <c r="R17" s="115" t="s">
        <v>24</v>
      </c>
      <c r="S17" s="115">
        <v>50000000</v>
      </c>
      <c r="T17" s="115" t="s">
        <v>24</v>
      </c>
      <c r="U17" s="115">
        <v>50000000</v>
      </c>
      <c r="V17" s="110" t="str">
        <f t="shared" si="0"/>
        <v>1 Dokumen</v>
      </c>
      <c r="W17" s="78">
        <f t="shared" si="0"/>
        <v>50000000</v>
      </c>
      <c r="X17" s="110"/>
      <c r="Y17" s="110"/>
      <c r="AC17" s="16"/>
    </row>
    <row r="18" spans="2:29" ht="26.25" thickBot="1" x14ac:dyDescent="0.3">
      <c r="B18" s="110"/>
      <c r="C18" s="110"/>
      <c r="D18" s="110"/>
      <c r="E18" s="110"/>
      <c r="F18" s="75" t="s">
        <v>12</v>
      </c>
      <c r="G18" s="76" t="s">
        <v>17</v>
      </c>
      <c r="H18" s="75" t="s">
        <v>30</v>
      </c>
      <c r="I18" s="79" t="s">
        <v>31</v>
      </c>
      <c r="J18" s="114" t="s">
        <v>312</v>
      </c>
      <c r="K18" s="110" t="s">
        <v>24</v>
      </c>
      <c r="L18" s="115" t="s">
        <v>24</v>
      </c>
      <c r="M18" s="115">
        <v>50000000</v>
      </c>
      <c r="N18" s="115" t="s">
        <v>24</v>
      </c>
      <c r="O18" s="115">
        <v>50000000</v>
      </c>
      <c r="P18" s="115" t="s">
        <v>24</v>
      </c>
      <c r="Q18" s="115">
        <v>50000000</v>
      </c>
      <c r="R18" s="115" t="s">
        <v>24</v>
      </c>
      <c r="S18" s="115">
        <v>50000000</v>
      </c>
      <c r="T18" s="115" t="s">
        <v>24</v>
      </c>
      <c r="U18" s="115">
        <v>50000000</v>
      </c>
      <c r="V18" s="110" t="str">
        <f t="shared" si="0"/>
        <v>1 Dokumen</v>
      </c>
      <c r="W18" s="78">
        <f t="shared" si="0"/>
        <v>50000000</v>
      </c>
      <c r="X18" s="110"/>
      <c r="Y18" s="110"/>
      <c r="AC18" s="9"/>
    </row>
    <row r="19" spans="2:29" ht="171" customHeight="1" thickBot="1" x14ac:dyDescent="0.3">
      <c r="B19" s="110"/>
      <c r="C19" s="110"/>
      <c r="D19" s="110"/>
      <c r="E19" s="110"/>
      <c r="F19" s="75" t="s">
        <v>12</v>
      </c>
      <c r="G19" s="76" t="s">
        <v>17</v>
      </c>
      <c r="H19" s="75" t="s">
        <v>32</v>
      </c>
      <c r="I19" s="79" t="s">
        <v>33</v>
      </c>
      <c r="J19" s="79" t="s">
        <v>313</v>
      </c>
      <c r="K19" s="110" t="s">
        <v>317</v>
      </c>
      <c r="L19" s="110" t="s">
        <v>316</v>
      </c>
      <c r="M19" s="80">
        <v>100000000</v>
      </c>
      <c r="N19" s="115" t="s">
        <v>316</v>
      </c>
      <c r="O19" s="80">
        <v>100000000</v>
      </c>
      <c r="P19" s="115" t="s">
        <v>316</v>
      </c>
      <c r="Q19" s="116">
        <v>100000000</v>
      </c>
      <c r="R19" s="115" t="s">
        <v>316</v>
      </c>
      <c r="S19" s="116">
        <v>100000000</v>
      </c>
      <c r="T19" s="115" t="s">
        <v>316</v>
      </c>
      <c r="U19" s="116">
        <v>100000000</v>
      </c>
      <c r="V19" s="115" t="s">
        <v>316</v>
      </c>
      <c r="W19" s="78">
        <f t="shared" si="0"/>
        <v>100000000</v>
      </c>
      <c r="X19" s="110"/>
      <c r="Y19" s="110"/>
      <c r="AC19" s="16"/>
    </row>
    <row r="20" spans="2:29" ht="47.25" customHeight="1" thickBot="1" x14ac:dyDescent="0.3">
      <c r="B20" s="110"/>
      <c r="C20" s="110"/>
      <c r="D20" s="110"/>
      <c r="E20" s="110"/>
      <c r="F20" s="75" t="s">
        <v>12</v>
      </c>
      <c r="G20" s="76" t="s">
        <v>17</v>
      </c>
      <c r="H20" s="75" t="s">
        <v>34</v>
      </c>
      <c r="I20" s="79" t="s">
        <v>612</v>
      </c>
      <c r="J20" s="114" t="s">
        <v>315</v>
      </c>
      <c r="K20" s="110" t="s">
        <v>316</v>
      </c>
      <c r="L20" s="115" t="s">
        <v>316</v>
      </c>
      <c r="M20" s="116">
        <v>100000000</v>
      </c>
      <c r="N20" s="115" t="s">
        <v>316</v>
      </c>
      <c r="O20" s="80">
        <v>100000000</v>
      </c>
      <c r="P20" s="115" t="s">
        <v>316</v>
      </c>
      <c r="Q20" s="116">
        <v>100000000</v>
      </c>
      <c r="R20" s="115" t="s">
        <v>316</v>
      </c>
      <c r="S20" s="116">
        <v>100000000</v>
      </c>
      <c r="T20" s="115" t="s">
        <v>316</v>
      </c>
      <c r="U20" s="116">
        <v>100000000</v>
      </c>
      <c r="V20" s="115" t="s">
        <v>316</v>
      </c>
      <c r="W20" s="78">
        <f t="shared" si="0"/>
        <v>100000000</v>
      </c>
      <c r="X20" s="110"/>
      <c r="Y20" s="110"/>
    </row>
    <row r="21" spans="2:29" ht="81.75" customHeight="1" thickBot="1" x14ac:dyDescent="0.3">
      <c r="B21" s="110"/>
      <c r="C21" s="110"/>
      <c r="D21" s="110"/>
      <c r="E21" s="110"/>
      <c r="F21" s="75" t="s">
        <v>12</v>
      </c>
      <c r="G21" s="76" t="s">
        <v>35</v>
      </c>
      <c r="H21" s="81"/>
      <c r="I21" s="77" t="s">
        <v>36</v>
      </c>
      <c r="J21" s="77" t="s">
        <v>707</v>
      </c>
      <c r="K21" s="82">
        <v>1</v>
      </c>
      <c r="L21" s="82">
        <v>1</v>
      </c>
      <c r="M21" s="83">
        <f>SUM(M22:M29)</f>
        <v>202084101487</v>
      </c>
      <c r="N21" s="82">
        <v>1</v>
      </c>
      <c r="O21" s="83">
        <f>SUM(O22:O29)</f>
        <v>205715661642</v>
      </c>
      <c r="P21" s="82">
        <v>1</v>
      </c>
      <c r="Q21" s="83">
        <f>SUM(Q22:Q29)</f>
        <v>208422130731</v>
      </c>
      <c r="R21" s="82">
        <v>1</v>
      </c>
      <c r="S21" s="83">
        <f>SUM(S22:S29)</f>
        <v>212690792752</v>
      </c>
      <c r="T21" s="82">
        <v>1</v>
      </c>
      <c r="U21" s="83">
        <f>SUM(U22:U29)</f>
        <v>218563183772</v>
      </c>
      <c r="V21" s="82">
        <v>1</v>
      </c>
      <c r="W21" s="78">
        <f t="shared" si="0"/>
        <v>218563183772</v>
      </c>
      <c r="X21" s="110"/>
      <c r="Y21" s="110"/>
      <c r="AB21" s="11"/>
    </row>
    <row r="22" spans="2:29" s="19" customFormat="1" ht="51" customHeight="1" thickBot="1" x14ac:dyDescent="0.3">
      <c r="B22" s="110"/>
      <c r="C22" s="110"/>
      <c r="D22" s="110"/>
      <c r="E22" s="110"/>
      <c r="F22" s="75" t="s">
        <v>12</v>
      </c>
      <c r="G22" s="76" t="s">
        <v>35</v>
      </c>
      <c r="H22" s="75" t="s">
        <v>12</v>
      </c>
      <c r="I22" s="79" t="s">
        <v>37</v>
      </c>
      <c r="J22" s="114" t="s">
        <v>314</v>
      </c>
      <c r="K22" s="84" t="s">
        <v>613</v>
      </c>
      <c r="L22" s="84" t="s">
        <v>614</v>
      </c>
      <c r="M22" s="116">
        <f>201505101487+150000000</f>
        <v>201655101487</v>
      </c>
      <c r="N22" s="84" t="s">
        <v>615</v>
      </c>
      <c r="O22" s="116">
        <f>179363695977+26004065665-13000000-100000000</f>
        <v>205254761642</v>
      </c>
      <c r="P22" s="84" t="s">
        <v>615</v>
      </c>
      <c r="Q22" s="116">
        <f>183249312664+29427818067-100000000-4600000000</f>
        <v>207977130731</v>
      </c>
      <c r="R22" s="84" t="s">
        <v>615</v>
      </c>
      <c r="S22" s="116">
        <f>187495269698+29355523054-4600000000</f>
        <v>212250792752</v>
      </c>
      <c r="T22" s="84" t="s">
        <v>615</v>
      </c>
      <c r="U22" s="116">
        <f>192691968928+29993214844-4600000000</f>
        <v>218085183772</v>
      </c>
      <c r="V22" s="84" t="s">
        <v>615</v>
      </c>
      <c r="W22" s="78">
        <f t="shared" si="0"/>
        <v>218085183772</v>
      </c>
      <c r="X22" s="110"/>
      <c r="Y22" s="110"/>
    </row>
    <row r="23" spans="2:29" ht="80.25" customHeight="1" thickBot="1" x14ac:dyDescent="0.3">
      <c r="B23" s="110"/>
      <c r="C23" s="110"/>
      <c r="D23" s="110"/>
      <c r="E23" s="110"/>
      <c r="F23" s="75" t="s">
        <v>12</v>
      </c>
      <c r="G23" s="76" t="s">
        <v>35</v>
      </c>
      <c r="H23" s="75" t="s">
        <v>22</v>
      </c>
      <c r="I23" s="79" t="s">
        <v>38</v>
      </c>
      <c r="J23" s="79" t="s">
        <v>318</v>
      </c>
      <c r="K23" s="110" t="s">
        <v>319</v>
      </c>
      <c r="L23" s="110" t="s">
        <v>24</v>
      </c>
      <c r="M23" s="80">
        <v>100000000</v>
      </c>
      <c r="N23" s="110" t="s">
        <v>24</v>
      </c>
      <c r="O23" s="80">
        <v>100000000</v>
      </c>
      <c r="P23" s="110" t="s">
        <v>24</v>
      </c>
      <c r="Q23" s="80">
        <v>100000000</v>
      </c>
      <c r="R23" s="110" t="s">
        <v>24</v>
      </c>
      <c r="S23" s="80">
        <v>100000000</v>
      </c>
      <c r="T23" s="110" t="s">
        <v>24</v>
      </c>
      <c r="U23" s="80">
        <v>100000000</v>
      </c>
      <c r="V23" s="110" t="s">
        <v>24</v>
      </c>
      <c r="W23" s="80">
        <v>100000000</v>
      </c>
      <c r="X23" s="110"/>
      <c r="Y23" s="110"/>
    </row>
    <row r="24" spans="2:29" s="19" customFormat="1" ht="63.75" customHeight="1" thickBot="1" x14ac:dyDescent="0.3">
      <c r="B24" s="110"/>
      <c r="C24" s="110"/>
      <c r="D24" s="110"/>
      <c r="E24" s="110"/>
      <c r="F24" s="75" t="s">
        <v>12</v>
      </c>
      <c r="G24" s="76" t="s">
        <v>35</v>
      </c>
      <c r="H24" s="75" t="s">
        <v>25</v>
      </c>
      <c r="I24" s="79" t="s">
        <v>39</v>
      </c>
      <c r="J24" s="79" t="s">
        <v>320</v>
      </c>
      <c r="K24" s="115" t="s">
        <v>21</v>
      </c>
      <c r="L24" s="115" t="s">
        <v>321</v>
      </c>
      <c r="M24" s="116">
        <v>15000000</v>
      </c>
      <c r="N24" s="115" t="s">
        <v>321</v>
      </c>
      <c r="O24" s="116">
        <v>17500000</v>
      </c>
      <c r="P24" s="115" t="s">
        <v>321</v>
      </c>
      <c r="Q24" s="116">
        <v>21000000</v>
      </c>
      <c r="R24" s="115" t="s">
        <v>321</v>
      </c>
      <c r="S24" s="116">
        <v>24000000</v>
      </c>
      <c r="T24" s="115" t="s">
        <v>321</v>
      </c>
      <c r="U24" s="116">
        <v>27000000</v>
      </c>
      <c r="V24" s="110" t="str">
        <f t="shared" si="0"/>
        <v>4 Dokumen</v>
      </c>
      <c r="W24" s="78">
        <f t="shared" si="0"/>
        <v>27000000</v>
      </c>
      <c r="X24" s="110"/>
      <c r="Y24" s="110"/>
    </row>
    <row r="25" spans="2:29" s="19" customFormat="1" ht="63" customHeight="1" thickBot="1" x14ac:dyDescent="0.3">
      <c r="B25" s="110"/>
      <c r="C25" s="110"/>
      <c r="D25" s="110"/>
      <c r="E25" s="110"/>
      <c r="F25" s="75" t="s">
        <v>12</v>
      </c>
      <c r="G25" s="76" t="s">
        <v>35</v>
      </c>
      <c r="H25" s="75" t="s">
        <v>27</v>
      </c>
      <c r="I25" s="79" t="s">
        <v>40</v>
      </c>
      <c r="J25" s="114" t="s">
        <v>616</v>
      </c>
      <c r="K25" s="115" t="s">
        <v>21</v>
      </c>
      <c r="L25" s="115" t="s">
        <v>21</v>
      </c>
      <c r="M25" s="116">
        <v>170000000</v>
      </c>
      <c r="N25" s="115" t="s">
        <v>21</v>
      </c>
      <c r="O25" s="116">
        <v>187000000</v>
      </c>
      <c r="P25" s="115" t="s">
        <v>632</v>
      </c>
      <c r="Q25" s="116">
        <v>187000000</v>
      </c>
      <c r="R25" s="115" t="s">
        <v>21</v>
      </c>
      <c r="S25" s="116">
        <v>202000000</v>
      </c>
      <c r="T25" s="115" t="s">
        <v>21</v>
      </c>
      <c r="U25" s="116">
        <v>222000000</v>
      </c>
      <c r="V25" s="110" t="str">
        <f t="shared" si="0"/>
        <v>2 Dokumen</v>
      </c>
      <c r="W25" s="78">
        <f t="shared" si="0"/>
        <v>222000000</v>
      </c>
      <c r="X25" s="110"/>
      <c r="Y25" s="110"/>
    </row>
    <row r="26" spans="2:29" ht="127.5" customHeight="1" thickBot="1" x14ac:dyDescent="0.3">
      <c r="B26" s="110"/>
      <c r="C26" s="110"/>
      <c r="D26" s="110"/>
      <c r="E26" s="110"/>
      <c r="F26" s="75" t="s">
        <v>12</v>
      </c>
      <c r="G26" s="76" t="s">
        <v>35</v>
      </c>
      <c r="H26" s="75" t="s">
        <v>30</v>
      </c>
      <c r="I26" s="79" t="s">
        <v>41</v>
      </c>
      <c r="J26" s="114" t="s">
        <v>323</v>
      </c>
      <c r="K26" s="115" t="s">
        <v>316</v>
      </c>
      <c r="L26" s="115" t="s">
        <v>316</v>
      </c>
      <c r="M26" s="116">
        <v>50000000</v>
      </c>
      <c r="N26" s="115" t="s">
        <v>316</v>
      </c>
      <c r="O26" s="116">
        <v>55000000</v>
      </c>
      <c r="P26" s="115" t="s">
        <v>316</v>
      </c>
      <c r="Q26" s="116">
        <v>25000000</v>
      </c>
      <c r="R26" s="115" t="s">
        <v>316</v>
      </c>
      <c r="S26" s="116">
        <v>28000000</v>
      </c>
      <c r="T26" s="115" t="s">
        <v>316</v>
      </c>
      <c r="U26" s="116">
        <v>32000000</v>
      </c>
      <c r="V26" s="110" t="str">
        <f t="shared" si="0"/>
        <v>1 Laporan</v>
      </c>
      <c r="W26" s="78">
        <f t="shared" si="0"/>
        <v>32000000</v>
      </c>
      <c r="X26" s="110"/>
      <c r="Y26" s="110"/>
    </row>
    <row r="27" spans="2:29" s="19" customFormat="1" ht="48.75" customHeight="1" thickBot="1" x14ac:dyDescent="0.3">
      <c r="B27" s="110"/>
      <c r="C27" s="110"/>
      <c r="D27" s="110"/>
      <c r="E27" s="110"/>
      <c r="F27" s="75" t="s">
        <v>12</v>
      </c>
      <c r="G27" s="76" t="s">
        <v>35</v>
      </c>
      <c r="H27" s="75" t="s">
        <v>32</v>
      </c>
      <c r="I27" s="79" t="s">
        <v>42</v>
      </c>
      <c r="J27" s="114" t="s">
        <v>324</v>
      </c>
      <c r="K27" s="115" t="s">
        <v>21</v>
      </c>
      <c r="L27" s="115" t="s">
        <v>21</v>
      </c>
      <c r="M27" s="116">
        <v>50000000</v>
      </c>
      <c r="N27" s="115" t="s">
        <v>21</v>
      </c>
      <c r="O27" s="116">
        <v>55000000</v>
      </c>
      <c r="P27" s="115" t="s">
        <v>21</v>
      </c>
      <c r="Q27" s="116">
        <v>60000000</v>
      </c>
      <c r="R27" s="115" t="s">
        <v>21</v>
      </c>
      <c r="S27" s="116">
        <v>28000000</v>
      </c>
      <c r="T27" s="115" t="s">
        <v>21</v>
      </c>
      <c r="U27" s="116">
        <v>32000000</v>
      </c>
      <c r="V27" s="110" t="str">
        <f t="shared" si="0"/>
        <v>2 Dokumen</v>
      </c>
      <c r="W27" s="78">
        <f t="shared" si="0"/>
        <v>32000000</v>
      </c>
      <c r="X27" s="110"/>
      <c r="Y27" s="110"/>
    </row>
    <row r="28" spans="2:29" s="19" customFormat="1" ht="126.6" customHeight="1" thickBot="1" x14ac:dyDescent="0.3">
      <c r="B28" s="110"/>
      <c r="C28" s="110"/>
      <c r="D28" s="110"/>
      <c r="E28" s="110"/>
      <c r="F28" s="75" t="s">
        <v>12</v>
      </c>
      <c r="G28" s="76" t="s">
        <v>35</v>
      </c>
      <c r="H28" s="75" t="s">
        <v>34</v>
      </c>
      <c r="I28" s="79" t="s">
        <v>43</v>
      </c>
      <c r="J28" s="79" t="s">
        <v>581</v>
      </c>
      <c r="K28" s="115" t="s">
        <v>325</v>
      </c>
      <c r="L28" s="115" t="s">
        <v>325</v>
      </c>
      <c r="M28" s="116">
        <v>24000000</v>
      </c>
      <c r="N28" s="115" t="s">
        <v>325</v>
      </c>
      <c r="O28" s="116">
        <v>26400000</v>
      </c>
      <c r="P28" s="115" t="s">
        <v>325</v>
      </c>
      <c r="Q28" s="116">
        <v>30000000</v>
      </c>
      <c r="R28" s="115" t="s">
        <v>325</v>
      </c>
      <c r="S28" s="116">
        <v>33000000</v>
      </c>
      <c r="T28" s="115" t="s">
        <v>325</v>
      </c>
      <c r="U28" s="116">
        <v>37000000</v>
      </c>
      <c r="V28" s="110" t="str">
        <f t="shared" si="0"/>
        <v>12 Laporan</v>
      </c>
      <c r="W28" s="78">
        <f t="shared" si="0"/>
        <v>37000000</v>
      </c>
      <c r="X28" s="110"/>
      <c r="Y28" s="110"/>
    </row>
    <row r="29" spans="2:29" s="19" customFormat="1" ht="57.95" customHeight="1" thickBot="1" x14ac:dyDescent="0.3">
      <c r="B29" s="110"/>
      <c r="C29" s="110"/>
      <c r="D29" s="110"/>
      <c r="E29" s="110"/>
      <c r="F29" s="75" t="s">
        <v>12</v>
      </c>
      <c r="G29" s="76" t="s">
        <v>35</v>
      </c>
      <c r="H29" s="75" t="s">
        <v>44</v>
      </c>
      <c r="I29" s="79" t="s">
        <v>45</v>
      </c>
      <c r="J29" s="114" t="s">
        <v>326</v>
      </c>
      <c r="K29" s="115" t="s">
        <v>24</v>
      </c>
      <c r="L29" s="115" t="s">
        <v>24</v>
      </c>
      <c r="M29" s="116">
        <v>20000000</v>
      </c>
      <c r="N29" s="115" t="s">
        <v>24</v>
      </c>
      <c r="O29" s="116">
        <v>20000000</v>
      </c>
      <c r="P29" s="115" t="s">
        <v>24</v>
      </c>
      <c r="Q29" s="116">
        <v>22000000</v>
      </c>
      <c r="R29" s="115" t="s">
        <v>24</v>
      </c>
      <c r="S29" s="116">
        <v>25000000</v>
      </c>
      <c r="T29" s="115" t="s">
        <v>24</v>
      </c>
      <c r="U29" s="116">
        <v>28000000</v>
      </c>
      <c r="V29" s="110" t="str">
        <f t="shared" si="0"/>
        <v>1 Dokumen</v>
      </c>
      <c r="W29" s="78">
        <f t="shared" si="0"/>
        <v>28000000</v>
      </c>
      <c r="X29" s="110"/>
      <c r="Y29" s="110"/>
    </row>
    <row r="30" spans="2:29" ht="69" customHeight="1" thickBot="1" x14ac:dyDescent="0.3">
      <c r="B30" s="110"/>
      <c r="C30" s="110"/>
      <c r="D30" s="110"/>
      <c r="E30" s="110"/>
      <c r="F30" s="75" t="s">
        <v>12</v>
      </c>
      <c r="G30" s="76" t="s">
        <v>46</v>
      </c>
      <c r="H30" s="81"/>
      <c r="I30" s="77" t="s">
        <v>47</v>
      </c>
      <c r="J30" s="77" t="s">
        <v>708</v>
      </c>
      <c r="K30" s="53" t="s">
        <v>617</v>
      </c>
      <c r="L30" s="53">
        <v>100</v>
      </c>
      <c r="M30" s="83">
        <f>SUM(M31:M41)</f>
        <v>1620000000</v>
      </c>
      <c r="N30" s="53">
        <v>100</v>
      </c>
      <c r="O30" s="83">
        <f>SUM(O31:O41)</f>
        <v>1692000000</v>
      </c>
      <c r="P30" s="53">
        <v>100</v>
      </c>
      <c r="Q30" s="83">
        <f>SUM(Q31:Q41)</f>
        <v>1755000000</v>
      </c>
      <c r="R30" s="53">
        <v>100</v>
      </c>
      <c r="S30" s="83">
        <f>SUM(S31:S41)</f>
        <v>1758000000</v>
      </c>
      <c r="T30" s="53">
        <v>100</v>
      </c>
      <c r="U30" s="83">
        <f>SUM(U31:U41)</f>
        <v>1762000000</v>
      </c>
      <c r="V30" s="110">
        <f t="shared" si="0"/>
        <v>100</v>
      </c>
      <c r="W30" s="78">
        <f t="shared" si="0"/>
        <v>1762000000</v>
      </c>
      <c r="X30" s="110"/>
      <c r="Y30" s="110"/>
      <c r="AB30" s="11"/>
    </row>
    <row r="31" spans="2:29" ht="65.25" customHeight="1" thickBot="1" x14ac:dyDescent="0.3">
      <c r="B31" s="110"/>
      <c r="C31" s="110"/>
      <c r="D31" s="110"/>
      <c r="E31" s="110"/>
      <c r="F31" s="75" t="s">
        <v>12</v>
      </c>
      <c r="G31" s="76" t="s">
        <v>46</v>
      </c>
      <c r="H31" s="75" t="s">
        <v>12</v>
      </c>
      <c r="I31" s="79" t="s">
        <v>48</v>
      </c>
      <c r="J31" s="79" t="s">
        <v>327</v>
      </c>
      <c r="K31" s="110" t="s">
        <v>16</v>
      </c>
      <c r="L31" s="110" t="s">
        <v>108</v>
      </c>
      <c r="M31" s="80">
        <v>100000000</v>
      </c>
      <c r="N31" s="110" t="s">
        <v>108</v>
      </c>
      <c r="O31" s="80">
        <v>120000000</v>
      </c>
      <c r="P31" s="110" t="s">
        <v>108</v>
      </c>
      <c r="Q31" s="80">
        <v>130000000</v>
      </c>
      <c r="R31" s="110" t="s">
        <v>108</v>
      </c>
      <c r="S31" s="80">
        <v>130000000</v>
      </c>
      <c r="T31" s="110" t="s">
        <v>108</v>
      </c>
      <c r="U31" s="80">
        <v>130000000</v>
      </c>
      <c r="V31" s="110" t="s">
        <v>108</v>
      </c>
      <c r="W31" s="110" t="s">
        <v>16</v>
      </c>
      <c r="X31" s="110"/>
      <c r="Y31" s="110"/>
    </row>
    <row r="32" spans="2:29" ht="39" thickBot="1" x14ac:dyDescent="0.3">
      <c r="B32" s="110"/>
      <c r="C32" s="110"/>
      <c r="D32" s="110"/>
      <c r="E32" s="110"/>
      <c r="F32" s="75" t="s">
        <v>12</v>
      </c>
      <c r="G32" s="76" t="s">
        <v>46</v>
      </c>
      <c r="H32" s="75" t="s">
        <v>22</v>
      </c>
      <c r="I32" s="79" t="s">
        <v>725</v>
      </c>
      <c r="J32" s="79" t="s">
        <v>329</v>
      </c>
      <c r="K32" s="110" t="s">
        <v>16</v>
      </c>
      <c r="L32" s="110" t="s">
        <v>330</v>
      </c>
      <c r="M32" s="110" t="s">
        <v>16</v>
      </c>
      <c r="N32" s="110" t="s">
        <v>330</v>
      </c>
      <c r="O32" s="110" t="s">
        <v>16</v>
      </c>
      <c r="P32" s="110" t="s">
        <v>330</v>
      </c>
      <c r="Q32" s="80" t="s">
        <v>16</v>
      </c>
      <c r="R32" s="110" t="s">
        <v>330</v>
      </c>
      <c r="S32" s="110" t="s">
        <v>16</v>
      </c>
      <c r="T32" s="110" t="s">
        <v>330</v>
      </c>
      <c r="U32" s="110"/>
      <c r="V32" s="110" t="s">
        <v>330</v>
      </c>
      <c r="W32" s="110" t="s">
        <v>16</v>
      </c>
      <c r="X32" s="110"/>
      <c r="Y32" s="110"/>
    </row>
    <row r="33" spans="2:28" s="19" customFormat="1" ht="39" thickBot="1" x14ac:dyDescent="0.3">
      <c r="B33" s="110"/>
      <c r="C33" s="110"/>
      <c r="D33" s="110"/>
      <c r="E33" s="110"/>
      <c r="F33" s="75" t="s">
        <v>12</v>
      </c>
      <c r="G33" s="76" t="s">
        <v>46</v>
      </c>
      <c r="H33" s="75" t="s">
        <v>25</v>
      </c>
      <c r="I33" s="79" t="s">
        <v>618</v>
      </c>
      <c r="J33" s="114" t="s">
        <v>331</v>
      </c>
      <c r="K33" s="115" t="s">
        <v>322</v>
      </c>
      <c r="L33" s="115" t="s">
        <v>322</v>
      </c>
      <c r="M33" s="116">
        <v>20000000</v>
      </c>
      <c r="N33" s="115" t="s">
        <v>322</v>
      </c>
      <c r="O33" s="116">
        <v>22000000</v>
      </c>
      <c r="P33" s="115" t="s">
        <v>322</v>
      </c>
      <c r="Q33" s="116">
        <v>25000000</v>
      </c>
      <c r="R33" s="115" t="s">
        <v>322</v>
      </c>
      <c r="S33" s="116">
        <v>28000000</v>
      </c>
      <c r="T33" s="115" t="s">
        <v>322</v>
      </c>
      <c r="U33" s="116">
        <v>32000000</v>
      </c>
      <c r="V33" s="115" t="s">
        <v>322</v>
      </c>
      <c r="W33" s="78">
        <f t="shared" si="0"/>
        <v>32000000</v>
      </c>
      <c r="X33" s="110"/>
      <c r="Y33" s="110"/>
    </row>
    <row r="34" spans="2:28" s="19" customFormat="1" ht="51.75" thickBot="1" x14ac:dyDescent="0.3">
      <c r="B34" s="110"/>
      <c r="C34" s="110"/>
      <c r="D34" s="110"/>
      <c r="E34" s="110"/>
      <c r="F34" s="75" t="s">
        <v>12</v>
      </c>
      <c r="G34" s="76" t="s">
        <v>46</v>
      </c>
      <c r="H34" s="75" t="s">
        <v>27</v>
      </c>
      <c r="I34" s="79" t="s">
        <v>619</v>
      </c>
      <c r="J34" s="79" t="s">
        <v>332</v>
      </c>
      <c r="K34" s="110" t="s">
        <v>16</v>
      </c>
      <c r="L34" s="110" t="s">
        <v>646</v>
      </c>
      <c r="M34" s="80">
        <v>200000000</v>
      </c>
      <c r="N34" s="115" t="s">
        <v>24</v>
      </c>
      <c r="O34" s="80">
        <v>210000000</v>
      </c>
      <c r="P34" s="115" t="s">
        <v>24</v>
      </c>
      <c r="Q34" s="80">
        <v>220000000</v>
      </c>
      <c r="R34" s="115" t="s">
        <v>24</v>
      </c>
      <c r="S34" s="80">
        <v>220000000</v>
      </c>
      <c r="T34" s="115" t="s">
        <v>24</v>
      </c>
      <c r="U34" s="80">
        <v>220000000</v>
      </c>
      <c r="V34" s="115" t="s">
        <v>24</v>
      </c>
      <c r="W34" s="80">
        <v>220000000</v>
      </c>
      <c r="X34" s="110"/>
      <c r="Y34" s="110"/>
    </row>
    <row r="35" spans="2:28" ht="51.75" thickBot="1" x14ac:dyDescent="0.3">
      <c r="B35" s="110"/>
      <c r="C35" s="110"/>
      <c r="D35" s="110"/>
      <c r="E35" s="110"/>
      <c r="F35" s="75" t="s">
        <v>12</v>
      </c>
      <c r="G35" s="76" t="s">
        <v>46</v>
      </c>
      <c r="H35" s="75" t="s">
        <v>30</v>
      </c>
      <c r="I35" s="79" t="s">
        <v>333</v>
      </c>
      <c r="J35" s="79" t="s">
        <v>582</v>
      </c>
      <c r="K35" s="110" t="s">
        <v>16</v>
      </c>
      <c r="L35" s="110" t="s">
        <v>24</v>
      </c>
      <c r="M35" s="80">
        <v>200000000</v>
      </c>
      <c r="N35" s="115" t="s">
        <v>24</v>
      </c>
      <c r="O35" s="80">
        <v>210000000</v>
      </c>
      <c r="P35" s="115" t="s">
        <v>24</v>
      </c>
      <c r="Q35" s="80">
        <v>220000000</v>
      </c>
      <c r="R35" s="115" t="s">
        <v>24</v>
      </c>
      <c r="S35" s="80">
        <v>220000000</v>
      </c>
      <c r="T35" s="115" t="s">
        <v>24</v>
      </c>
      <c r="U35" s="80">
        <v>220000000</v>
      </c>
      <c r="V35" s="115" t="s">
        <v>24</v>
      </c>
      <c r="W35" s="80">
        <v>220000000</v>
      </c>
      <c r="X35" s="110"/>
      <c r="Y35" s="110"/>
    </row>
    <row r="36" spans="2:28" ht="26.25" thickBot="1" x14ac:dyDescent="0.3">
      <c r="B36" s="110"/>
      <c r="C36" s="110"/>
      <c r="D36" s="110"/>
      <c r="E36" s="110"/>
      <c r="F36" s="75" t="s">
        <v>12</v>
      </c>
      <c r="G36" s="76" t="s">
        <v>46</v>
      </c>
      <c r="H36" s="75" t="s">
        <v>32</v>
      </c>
      <c r="I36" s="79" t="s">
        <v>49</v>
      </c>
      <c r="J36" s="79" t="s">
        <v>334</v>
      </c>
      <c r="K36" s="110" t="s">
        <v>16</v>
      </c>
      <c r="L36" s="110" t="s">
        <v>549</v>
      </c>
      <c r="M36" s="80">
        <v>200000000</v>
      </c>
      <c r="N36" s="110" t="s">
        <v>593</v>
      </c>
      <c r="O36" s="80">
        <v>210000000</v>
      </c>
      <c r="P36" s="110" t="s">
        <v>594</v>
      </c>
      <c r="Q36" s="80">
        <v>220000000</v>
      </c>
      <c r="R36" s="110" t="s">
        <v>594</v>
      </c>
      <c r="S36" s="80">
        <v>220000000</v>
      </c>
      <c r="T36" s="110" t="s">
        <v>594</v>
      </c>
      <c r="U36" s="80">
        <v>220000000</v>
      </c>
      <c r="V36" s="110" t="s">
        <v>594</v>
      </c>
      <c r="W36" s="80">
        <v>220000000</v>
      </c>
      <c r="X36" s="110"/>
      <c r="Y36" s="110"/>
    </row>
    <row r="37" spans="2:28" ht="78.75" customHeight="1" thickBot="1" x14ac:dyDescent="0.3">
      <c r="B37" s="110"/>
      <c r="C37" s="110"/>
      <c r="D37" s="110"/>
      <c r="E37" s="110"/>
      <c r="F37" s="75" t="s">
        <v>12</v>
      </c>
      <c r="G37" s="76" t="s">
        <v>46</v>
      </c>
      <c r="H37" s="75" t="s">
        <v>34</v>
      </c>
      <c r="I37" s="79" t="s">
        <v>50</v>
      </c>
      <c r="J37" s="79" t="s">
        <v>336</v>
      </c>
      <c r="K37" s="110" t="s">
        <v>16</v>
      </c>
      <c r="L37" s="110" t="s">
        <v>316</v>
      </c>
      <c r="M37" s="80">
        <v>200000000</v>
      </c>
      <c r="N37" s="110" t="s">
        <v>316</v>
      </c>
      <c r="O37" s="80">
        <v>210000000</v>
      </c>
      <c r="P37" s="110" t="s">
        <v>316</v>
      </c>
      <c r="Q37" s="80">
        <v>220000000</v>
      </c>
      <c r="R37" s="110" t="s">
        <v>316</v>
      </c>
      <c r="S37" s="80">
        <v>220000000</v>
      </c>
      <c r="T37" s="110" t="s">
        <v>316</v>
      </c>
      <c r="U37" s="80">
        <v>220000000</v>
      </c>
      <c r="V37" s="110" t="s">
        <v>316</v>
      </c>
      <c r="W37" s="80">
        <v>220000000</v>
      </c>
      <c r="X37" s="110"/>
      <c r="Y37" s="110"/>
    </row>
    <row r="38" spans="2:28" ht="26.25" thickBot="1" x14ac:dyDescent="0.3">
      <c r="B38" s="110"/>
      <c r="C38" s="110"/>
      <c r="D38" s="110"/>
      <c r="E38" s="110"/>
      <c r="F38" s="75" t="s">
        <v>12</v>
      </c>
      <c r="G38" s="76" t="s">
        <v>46</v>
      </c>
      <c r="H38" s="75" t="s">
        <v>44</v>
      </c>
      <c r="I38" s="79" t="s">
        <v>51</v>
      </c>
      <c r="J38" s="79" t="s">
        <v>337</v>
      </c>
      <c r="K38" s="110" t="s">
        <v>16</v>
      </c>
      <c r="L38" s="110" t="s">
        <v>609</v>
      </c>
      <c r="M38" s="80">
        <v>200000000</v>
      </c>
      <c r="N38" s="110" t="s">
        <v>609</v>
      </c>
      <c r="O38" s="80">
        <v>210000000</v>
      </c>
      <c r="P38" s="110" t="s">
        <v>609</v>
      </c>
      <c r="Q38" s="80">
        <v>220000000</v>
      </c>
      <c r="R38" s="110" t="s">
        <v>609</v>
      </c>
      <c r="S38" s="80">
        <v>220000000</v>
      </c>
      <c r="T38" s="110" t="s">
        <v>609</v>
      </c>
      <c r="U38" s="80">
        <v>220000000</v>
      </c>
      <c r="V38" s="110" t="s">
        <v>609</v>
      </c>
      <c r="W38" s="80">
        <v>220000000</v>
      </c>
      <c r="X38" s="110"/>
      <c r="Y38" s="110"/>
    </row>
    <row r="39" spans="2:28" ht="51.75" thickBot="1" x14ac:dyDescent="0.3">
      <c r="B39" s="110"/>
      <c r="C39" s="110"/>
      <c r="D39" s="110"/>
      <c r="E39" s="110"/>
      <c r="F39" s="75" t="s">
        <v>12</v>
      </c>
      <c r="G39" s="76" t="s">
        <v>46</v>
      </c>
      <c r="H39" s="75" t="s">
        <v>52</v>
      </c>
      <c r="I39" s="79" t="s">
        <v>338</v>
      </c>
      <c r="J39" s="79" t="s">
        <v>339</v>
      </c>
      <c r="K39" s="110" t="s">
        <v>16</v>
      </c>
      <c r="L39" s="110" t="s">
        <v>531</v>
      </c>
      <c r="M39" s="80">
        <v>300000000</v>
      </c>
      <c r="N39" s="110" t="s">
        <v>531</v>
      </c>
      <c r="O39" s="80">
        <v>300000000</v>
      </c>
      <c r="P39" s="110" t="s">
        <v>531</v>
      </c>
      <c r="Q39" s="80">
        <v>300000000</v>
      </c>
      <c r="R39" s="110" t="s">
        <v>531</v>
      </c>
      <c r="S39" s="80">
        <v>300000000</v>
      </c>
      <c r="T39" s="110" t="s">
        <v>531</v>
      </c>
      <c r="U39" s="80">
        <v>300000000</v>
      </c>
      <c r="V39" s="110" t="s">
        <v>531</v>
      </c>
      <c r="W39" s="80">
        <v>300000000</v>
      </c>
      <c r="X39" s="110"/>
      <c r="Y39" s="110"/>
    </row>
    <row r="40" spans="2:28" ht="83.25" customHeight="1" thickBot="1" x14ac:dyDescent="0.3">
      <c r="B40" s="110"/>
      <c r="C40" s="110"/>
      <c r="D40" s="110"/>
      <c r="E40" s="110"/>
      <c r="F40" s="75" t="s">
        <v>12</v>
      </c>
      <c r="G40" s="76" t="s">
        <v>46</v>
      </c>
      <c r="H40" s="75" t="s">
        <v>53</v>
      </c>
      <c r="I40" s="79" t="s">
        <v>54</v>
      </c>
      <c r="J40" s="79" t="s">
        <v>340</v>
      </c>
      <c r="K40" s="110" t="s">
        <v>16</v>
      </c>
      <c r="L40" s="110" t="s">
        <v>538</v>
      </c>
      <c r="M40" s="80">
        <v>100000000</v>
      </c>
      <c r="N40" s="110" t="s">
        <v>538</v>
      </c>
      <c r="O40" s="80">
        <v>100000000</v>
      </c>
      <c r="P40" s="110" t="s">
        <v>538</v>
      </c>
      <c r="Q40" s="80">
        <v>100000000</v>
      </c>
      <c r="R40" s="110" t="s">
        <v>538</v>
      </c>
      <c r="S40" s="80">
        <v>100000000</v>
      </c>
      <c r="T40" s="110" t="s">
        <v>538</v>
      </c>
      <c r="U40" s="80">
        <v>100000000</v>
      </c>
      <c r="V40" s="110" t="s">
        <v>538</v>
      </c>
      <c r="W40" s="80">
        <v>100000000</v>
      </c>
      <c r="X40" s="110"/>
      <c r="Y40" s="110"/>
    </row>
    <row r="41" spans="2:28" ht="108.75" customHeight="1" thickBot="1" x14ac:dyDescent="0.3">
      <c r="B41" s="110"/>
      <c r="C41" s="110"/>
      <c r="D41" s="110"/>
      <c r="E41" s="110"/>
      <c r="F41" s="75" t="s">
        <v>12</v>
      </c>
      <c r="G41" s="76" t="s">
        <v>46</v>
      </c>
      <c r="H41" s="75" t="s">
        <v>55</v>
      </c>
      <c r="I41" s="79" t="s">
        <v>56</v>
      </c>
      <c r="J41" s="79" t="s">
        <v>341</v>
      </c>
      <c r="K41" s="110" t="s">
        <v>16</v>
      </c>
      <c r="L41" s="110" t="s">
        <v>538</v>
      </c>
      <c r="M41" s="80">
        <v>100000000</v>
      </c>
      <c r="N41" s="110" t="s">
        <v>538</v>
      </c>
      <c r="O41" s="80">
        <v>100000000</v>
      </c>
      <c r="P41" s="110" t="s">
        <v>538</v>
      </c>
      <c r="Q41" s="80">
        <v>100000000</v>
      </c>
      <c r="R41" s="110" t="s">
        <v>538</v>
      </c>
      <c r="S41" s="80">
        <v>100000000</v>
      </c>
      <c r="T41" s="110" t="s">
        <v>538</v>
      </c>
      <c r="U41" s="80">
        <v>100000000</v>
      </c>
      <c r="V41" s="110" t="s">
        <v>538</v>
      </c>
      <c r="W41" s="80">
        <v>100000000</v>
      </c>
      <c r="X41" s="110"/>
      <c r="Y41" s="110"/>
    </row>
    <row r="42" spans="2:28" ht="68.25" customHeight="1" thickBot="1" x14ac:dyDescent="0.3">
      <c r="B42" s="110"/>
      <c r="C42" s="110"/>
      <c r="D42" s="110"/>
      <c r="E42" s="110"/>
      <c r="F42" s="75" t="s">
        <v>12</v>
      </c>
      <c r="G42" s="76" t="s">
        <v>57</v>
      </c>
      <c r="H42" s="81"/>
      <c r="I42" s="77" t="s">
        <v>58</v>
      </c>
      <c r="J42" s="77" t="s">
        <v>709</v>
      </c>
      <c r="K42" s="53" t="s">
        <v>617</v>
      </c>
      <c r="L42" s="53">
        <v>100</v>
      </c>
      <c r="M42" s="83">
        <f>SUM(M43:M53)</f>
        <v>2146000000</v>
      </c>
      <c r="N42" s="53">
        <v>100</v>
      </c>
      <c r="O42" s="83">
        <f>SUM(O43:O53)</f>
        <v>2146100000</v>
      </c>
      <c r="P42" s="53">
        <v>100</v>
      </c>
      <c r="Q42" s="83">
        <f>SUM(Q43:Q53)</f>
        <v>2287000000</v>
      </c>
      <c r="R42" s="53">
        <v>100</v>
      </c>
      <c r="S42" s="83">
        <f>SUM(S43:S53)</f>
        <v>2447000000</v>
      </c>
      <c r="T42" s="53">
        <v>100</v>
      </c>
      <c r="U42" s="83">
        <f>SUM(U43:U53)</f>
        <v>2608000000</v>
      </c>
      <c r="V42" s="53">
        <v>100</v>
      </c>
      <c r="W42" s="78">
        <f t="shared" si="0"/>
        <v>2608000000</v>
      </c>
      <c r="X42" s="110"/>
      <c r="Y42" s="110"/>
      <c r="AB42" s="11"/>
    </row>
    <row r="43" spans="2:28" ht="78.75" customHeight="1" thickBot="1" x14ac:dyDescent="0.3">
      <c r="B43" s="110"/>
      <c r="C43" s="110"/>
      <c r="D43" s="110"/>
      <c r="E43" s="110"/>
      <c r="F43" s="75" t="s">
        <v>12</v>
      </c>
      <c r="G43" s="76" t="s">
        <v>57</v>
      </c>
      <c r="H43" s="75" t="s">
        <v>12</v>
      </c>
      <c r="I43" s="79" t="s">
        <v>59</v>
      </c>
      <c r="J43" s="114" t="s">
        <v>342</v>
      </c>
      <c r="K43" s="110" t="s">
        <v>16</v>
      </c>
      <c r="L43" s="115" t="s">
        <v>127</v>
      </c>
      <c r="M43" s="116">
        <v>15000000</v>
      </c>
      <c r="N43" s="115" t="s">
        <v>127</v>
      </c>
      <c r="O43" s="116">
        <v>17000000</v>
      </c>
      <c r="P43" s="115" t="s">
        <v>127</v>
      </c>
      <c r="Q43" s="116">
        <v>21000000</v>
      </c>
      <c r="R43" s="115" t="s">
        <v>127</v>
      </c>
      <c r="S43" s="116">
        <v>25000000</v>
      </c>
      <c r="T43" s="115" t="s">
        <v>127</v>
      </c>
      <c r="U43" s="116">
        <v>28000000</v>
      </c>
      <c r="V43" s="115" t="s">
        <v>127</v>
      </c>
      <c r="W43" s="78">
        <f t="shared" si="0"/>
        <v>28000000</v>
      </c>
      <c r="X43" s="110"/>
      <c r="Y43" s="110"/>
    </row>
    <row r="44" spans="2:28" ht="67.5" customHeight="1" thickBot="1" x14ac:dyDescent="0.3">
      <c r="B44" s="110"/>
      <c r="C44" s="110"/>
      <c r="D44" s="110"/>
      <c r="E44" s="110"/>
      <c r="F44" s="75" t="s">
        <v>12</v>
      </c>
      <c r="G44" s="76" t="s">
        <v>57</v>
      </c>
      <c r="H44" s="75" t="s">
        <v>22</v>
      </c>
      <c r="I44" s="79" t="s">
        <v>60</v>
      </c>
      <c r="J44" s="114" t="s">
        <v>343</v>
      </c>
      <c r="K44" s="110" t="s">
        <v>344</v>
      </c>
      <c r="L44" s="115" t="s">
        <v>344</v>
      </c>
      <c r="M44" s="116">
        <f>25000000+16000000+20000000</f>
        <v>61000000</v>
      </c>
      <c r="N44" s="115" t="s">
        <v>344</v>
      </c>
      <c r="O44" s="116">
        <v>66100000</v>
      </c>
      <c r="P44" s="115" t="s">
        <v>344</v>
      </c>
      <c r="Q44" s="116">
        <v>73000000</v>
      </c>
      <c r="R44" s="115" t="s">
        <v>344</v>
      </c>
      <c r="S44" s="116">
        <v>81000000</v>
      </c>
      <c r="T44" s="115" t="s">
        <v>344</v>
      </c>
      <c r="U44" s="116">
        <v>90000000</v>
      </c>
      <c r="V44" s="115" t="s">
        <v>344</v>
      </c>
      <c r="W44" s="78">
        <f t="shared" si="0"/>
        <v>90000000</v>
      </c>
      <c r="X44" s="110"/>
      <c r="Y44" s="110"/>
    </row>
    <row r="45" spans="2:28" ht="39" thickBot="1" x14ac:dyDescent="0.3">
      <c r="B45" s="110"/>
      <c r="C45" s="110"/>
      <c r="D45" s="110"/>
      <c r="E45" s="110"/>
      <c r="F45" s="75" t="s">
        <v>12</v>
      </c>
      <c r="G45" s="76" t="s">
        <v>57</v>
      </c>
      <c r="H45" s="75" t="s">
        <v>25</v>
      </c>
      <c r="I45" s="79" t="s">
        <v>61</v>
      </c>
      <c r="J45" s="79" t="s">
        <v>345</v>
      </c>
      <c r="K45" s="110" t="s">
        <v>16</v>
      </c>
      <c r="L45" s="110" t="s">
        <v>628</v>
      </c>
      <c r="M45" s="84">
        <v>200000000</v>
      </c>
      <c r="N45" s="110" t="s">
        <v>628</v>
      </c>
      <c r="O45" s="84">
        <v>200000000</v>
      </c>
      <c r="P45" s="110" t="s">
        <v>628</v>
      </c>
      <c r="Q45" s="84">
        <v>200000000</v>
      </c>
      <c r="R45" s="110" t="s">
        <v>628</v>
      </c>
      <c r="S45" s="84">
        <v>200000000</v>
      </c>
      <c r="T45" s="110" t="s">
        <v>628</v>
      </c>
      <c r="U45" s="84">
        <v>200000000</v>
      </c>
      <c r="V45" s="110" t="s">
        <v>628</v>
      </c>
      <c r="W45" s="78">
        <f t="shared" si="0"/>
        <v>200000000</v>
      </c>
      <c r="X45" s="110"/>
      <c r="Y45" s="110"/>
    </row>
    <row r="46" spans="2:28" ht="48" customHeight="1" thickBot="1" x14ac:dyDescent="0.3">
      <c r="B46" s="110"/>
      <c r="C46" s="110"/>
      <c r="D46" s="110"/>
      <c r="E46" s="110"/>
      <c r="F46" s="75" t="s">
        <v>12</v>
      </c>
      <c r="G46" s="76" t="s">
        <v>57</v>
      </c>
      <c r="H46" s="75" t="s">
        <v>27</v>
      </c>
      <c r="I46" s="79" t="s">
        <v>62</v>
      </c>
      <c r="J46" s="79" t="s">
        <v>346</v>
      </c>
      <c r="K46" s="110" t="s">
        <v>16</v>
      </c>
      <c r="L46" s="110" t="s">
        <v>628</v>
      </c>
      <c r="M46" s="84">
        <v>200000000</v>
      </c>
      <c r="N46" s="110" t="s">
        <v>628</v>
      </c>
      <c r="O46" s="84">
        <v>200000000</v>
      </c>
      <c r="P46" s="110" t="s">
        <v>628</v>
      </c>
      <c r="Q46" s="84">
        <v>200000000</v>
      </c>
      <c r="R46" s="110" t="s">
        <v>628</v>
      </c>
      <c r="S46" s="84">
        <v>200000000</v>
      </c>
      <c r="T46" s="110" t="s">
        <v>628</v>
      </c>
      <c r="U46" s="84">
        <v>200000000</v>
      </c>
      <c r="V46" s="110" t="s">
        <v>628</v>
      </c>
      <c r="W46" s="78">
        <f t="shared" si="0"/>
        <v>200000000</v>
      </c>
      <c r="X46" s="110"/>
      <c r="Y46" s="110"/>
    </row>
    <row r="47" spans="2:28" ht="64.5" customHeight="1" thickBot="1" x14ac:dyDescent="0.3">
      <c r="B47" s="110"/>
      <c r="C47" s="110"/>
      <c r="D47" s="110"/>
      <c r="E47" s="110"/>
      <c r="F47" s="75" t="s">
        <v>12</v>
      </c>
      <c r="G47" s="76" t="s">
        <v>57</v>
      </c>
      <c r="H47" s="75" t="s">
        <v>30</v>
      </c>
      <c r="I47" s="79" t="s">
        <v>63</v>
      </c>
      <c r="J47" s="114" t="s">
        <v>347</v>
      </c>
      <c r="K47" s="110" t="s">
        <v>16</v>
      </c>
      <c r="L47" s="115" t="s">
        <v>628</v>
      </c>
      <c r="M47" s="116">
        <v>200000000</v>
      </c>
      <c r="N47" s="115" t="s">
        <v>628</v>
      </c>
      <c r="O47" s="116">
        <v>66000000</v>
      </c>
      <c r="P47" s="115" t="s">
        <v>628</v>
      </c>
      <c r="Q47" s="116">
        <v>73000000</v>
      </c>
      <c r="R47" s="115" t="s">
        <v>628</v>
      </c>
      <c r="S47" s="116">
        <v>81000000</v>
      </c>
      <c r="T47" s="115" t="s">
        <v>628</v>
      </c>
      <c r="U47" s="116">
        <v>90000000</v>
      </c>
      <c r="V47" s="115" t="s">
        <v>628</v>
      </c>
      <c r="W47" s="78">
        <f t="shared" si="0"/>
        <v>90000000</v>
      </c>
      <c r="X47" s="110"/>
      <c r="Y47" s="110"/>
    </row>
    <row r="48" spans="2:28" ht="79.5" customHeight="1" thickBot="1" x14ac:dyDescent="0.3">
      <c r="B48" s="110"/>
      <c r="C48" s="110"/>
      <c r="D48" s="110"/>
      <c r="E48" s="110"/>
      <c r="F48" s="75" t="s">
        <v>12</v>
      </c>
      <c r="G48" s="76" t="s">
        <v>57</v>
      </c>
      <c r="H48" s="75" t="s">
        <v>32</v>
      </c>
      <c r="I48" s="79" t="s">
        <v>64</v>
      </c>
      <c r="J48" s="79" t="s">
        <v>348</v>
      </c>
      <c r="K48" s="110" t="s">
        <v>16</v>
      </c>
      <c r="L48" s="110" t="s">
        <v>24</v>
      </c>
      <c r="M48" s="84">
        <v>100000000</v>
      </c>
      <c r="N48" s="110" t="s">
        <v>24</v>
      </c>
      <c r="O48" s="80">
        <v>110000000</v>
      </c>
      <c r="P48" s="110" t="s">
        <v>24</v>
      </c>
      <c r="Q48" s="80">
        <v>110000000</v>
      </c>
      <c r="R48" s="110" t="s">
        <v>24</v>
      </c>
      <c r="S48" s="80">
        <v>110000000</v>
      </c>
      <c r="T48" s="110" t="s">
        <v>24</v>
      </c>
      <c r="U48" s="80">
        <v>110000000</v>
      </c>
      <c r="V48" s="110" t="s">
        <v>24</v>
      </c>
      <c r="W48" s="80">
        <v>110000000</v>
      </c>
      <c r="X48" s="110"/>
      <c r="Y48" s="110"/>
    </row>
    <row r="49" spans="2:28" ht="39" thickBot="1" x14ac:dyDescent="0.3">
      <c r="B49" s="110"/>
      <c r="C49" s="110"/>
      <c r="D49" s="110"/>
      <c r="E49" s="110"/>
      <c r="F49" s="75" t="s">
        <v>12</v>
      </c>
      <c r="G49" s="76" t="s">
        <v>57</v>
      </c>
      <c r="H49" s="75" t="s">
        <v>34</v>
      </c>
      <c r="I49" s="79" t="s">
        <v>65</v>
      </c>
      <c r="J49" s="79" t="s">
        <v>349</v>
      </c>
      <c r="K49" s="110" t="s">
        <v>16</v>
      </c>
      <c r="L49" s="110" t="s">
        <v>628</v>
      </c>
      <c r="M49" s="84">
        <v>200000000</v>
      </c>
      <c r="N49" s="110" t="s">
        <v>628</v>
      </c>
      <c r="O49" s="80">
        <v>200000000</v>
      </c>
      <c r="P49" s="110" t="s">
        <v>628</v>
      </c>
      <c r="Q49" s="80">
        <v>200000000</v>
      </c>
      <c r="R49" s="110" t="s">
        <v>628</v>
      </c>
      <c r="S49" s="80">
        <v>200000000</v>
      </c>
      <c r="T49" s="110" t="s">
        <v>628</v>
      </c>
      <c r="U49" s="80">
        <v>200000000</v>
      </c>
      <c r="V49" s="110" t="s">
        <v>628</v>
      </c>
      <c r="W49" s="80">
        <v>200000000</v>
      </c>
      <c r="X49" s="110"/>
      <c r="Y49" s="110"/>
    </row>
    <row r="50" spans="2:28" ht="49.5" customHeight="1" thickBot="1" x14ac:dyDescent="0.3">
      <c r="B50" s="110"/>
      <c r="C50" s="110"/>
      <c r="D50" s="110"/>
      <c r="E50" s="110"/>
      <c r="F50" s="75" t="s">
        <v>12</v>
      </c>
      <c r="G50" s="76" t="s">
        <v>57</v>
      </c>
      <c r="H50" s="75" t="s">
        <v>44</v>
      </c>
      <c r="I50" s="79" t="s">
        <v>66</v>
      </c>
      <c r="J50" s="79" t="s">
        <v>350</v>
      </c>
      <c r="K50" s="110" t="s">
        <v>16</v>
      </c>
      <c r="L50" s="110" t="s">
        <v>316</v>
      </c>
      <c r="M50" s="84">
        <v>100000000</v>
      </c>
      <c r="N50" s="110" t="s">
        <v>316</v>
      </c>
      <c r="O50" s="80">
        <v>120000000</v>
      </c>
      <c r="P50" s="110" t="s">
        <v>316</v>
      </c>
      <c r="Q50" s="80">
        <v>120000000</v>
      </c>
      <c r="R50" s="110" t="s">
        <v>316</v>
      </c>
      <c r="S50" s="80">
        <v>120000000</v>
      </c>
      <c r="T50" s="110" t="s">
        <v>316</v>
      </c>
      <c r="U50" s="80">
        <v>120000000</v>
      </c>
      <c r="V50" s="110" t="s">
        <v>316</v>
      </c>
      <c r="W50" s="80">
        <v>120000000</v>
      </c>
      <c r="X50" s="110"/>
      <c r="Y50" s="110"/>
    </row>
    <row r="51" spans="2:28" s="19" customFormat="1" ht="51.75" thickBot="1" x14ac:dyDescent="0.3">
      <c r="B51" s="110"/>
      <c r="C51" s="110"/>
      <c r="D51" s="110"/>
      <c r="E51" s="110"/>
      <c r="F51" s="75" t="s">
        <v>12</v>
      </c>
      <c r="G51" s="76" t="s">
        <v>57</v>
      </c>
      <c r="H51" s="75" t="s">
        <v>52</v>
      </c>
      <c r="I51" s="79" t="s">
        <v>67</v>
      </c>
      <c r="J51" s="117" t="s">
        <v>620</v>
      </c>
      <c r="K51" s="110" t="s">
        <v>316</v>
      </c>
      <c r="L51" s="110" t="s">
        <v>316</v>
      </c>
      <c r="M51" s="116">
        <v>650000000</v>
      </c>
      <c r="N51" s="110" t="s">
        <v>316</v>
      </c>
      <c r="O51" s="116">
        <v>715000000</v>
      </c>
      <c r="P51" s="110" t="s">
        <v>316</v>
      </c>
      <c r="Q51" s="116">
        <v>790000000</v>
      </c>
      <c r="R51" s="110" t="s">
        <v>316</v>
      </c>
      <c r="S51" s="116">
        <v>880000000</v>
      </c>
      <c r="T51" s="110" t="s">
        <v>316</v>
      </c>
      <c r="U51" s="116">
        <v>970000000</v>
      </c>
      <c r="V51" s="110" t="s">
        <v>316</v>
      </c>
      <c r="W51" s="78">
        <f t="shared" si="0"/>
        <v>970000000</v>
      </c>
      <c r="X51" s="110"/>
      <c r="Y51" s="110"/>
    </row>
    <row r="52" spans="2:28" ht="39" thickBot="1" x14ac:dyDescent="0.3">
      <c r="B52" s="110"/>
      <c r="C52" s="110"/>
      <c r="D52" s="110"/>
      <c r="E52" s="110"/>
      <c r="F52" s="75" t="s">
        <v>12</v>
      </c>
      <c r="G52" s="76" t="s">
        <v>57</v>
      </c>
      <c r="H52" s="75" t="s">
        <v>53</v>
      </c>
      <c r="I52" s="79" t="s">
        <v>68</v>
      </c>
      <c r="J52" s="79" t="s">
        <v>351</v>
      </c>
      <c r="K52" s="110" t="s">
        <v>319</v>
      </c>
      <c r="L52" s="110" t="s">
        <v>24</v>
      </c>
      <c r="M52" s="84">
        <v>100000000</v>
      </c>
      <c r="N52" s="110" t="s">
        <v>24</v>
      </c>
      <c r="O52" s="84">
        <v>100000000</v>
      </c>
      <c r="P52" s="110" t="s">
        <v>24</v>
      </c>
      <c r="Q52" s="84">
        <v>100000000</v>
      </c>
      <c r="R52" s="110" t="s">
        <v>24</v>
      </c>
      <c r="S52" s="84">
        <v>100000000</v>
      </c>
      <c r="T52" s="110" t="s">
        <v>24</v>
      </c>
      <c r="U52" s="84">
        <v>100000000</v>
      </c>
      <c r="V52" s="110" t="s">
        <v>24</v>
      </c>
      <c r="W52" s="78">
        <f t="shared" si="0"/>
        <v>100000000</v>
      </c>
      <c r="X52" s="110"/>
      <c r="Y52" s="110"/>
    </row>
    <row r="53" spans="2:28" ht="109.5" customHeight="1" thickBot="1" x14ac:dyDescent="0.3">
      <c r="B53" s="110"/>
      <c r="C53" s="110"/>
      <c r="D53" s="110"/>
      <c r="E53" s="110"/>
      <c r="F53" s="75" t="s">
        <v>12</v>
      </c>
      <c r="G53" s="76" t="s">
        <v>57</v>
      </c>
      <c r="H53" s="75" t="s">
        <v>55</v>
      </c>
      <c r="I53" s="79" t="s">
        <v>69</v>
      </c>
      <c r="J53" s="114" t="s">
        <v>352</v>
      </c>
      <c r="K53" s="115" t="s">
        <v>24</v>
      </c>
      <c r="L53" s="115" t="s">
        <v>24</v>
      </c>
      <c r="M53" s="116">
        <v>320000000</v>
      </c>
      <c r="N53" s="115" t="s">
        <v>24</v>
      </c>
      <c r="O53" s="116">
        <v>352000000</v>
      </c>
      <c r="P53" s="115" t="s">
        <v>24</v>
      </c>
      <c r="Q53" s="116">
        <v>400000000</v>
      </c>
      <c r="R53" s="115" t="s">
        <v>24</v>
      </c>
      <c r="S53" s="116">
        <v>450000000</v>
      </c>
      <c r="T53" s="115" t="s">
        <v>24</v>
      </c>
      <c r="U53" s="116">
        <v>500000000</v>
      </c>
      <c r="V53" s="115" t="s">
        <v>24</v>
      </c>
      <c r="W53" s="78">
        <f t="shared" si="0"/>
        <v>500000000</v>
      </c>
      <c r="X53" s="110"/>
      <c r="Y53" s="110"/>
    </row>
    <row r="54" spans="2:28" ht="39" thickBot="1" x14ac:dyDescent="0.3">
      <c r="B54" s="110"/>
      <c r="C54" s="110"/>
      <c r="D54" s="110"/>
      <c r="E54" s="110"/>
      <c r="F54" s="75" t="s">
        <v>12</v>
      </c>
      <c r="G54" s="76" t="s">
        <v>70</v>
      </c>
      <c r="H54" s="81"/>
      <c r="I54" s="77" t="s">
        <v>71</v>
      </c>
      <c r="J54" s="77" t="s">
        <v>710</v>
      </c>
      <c r="K54" s="53">
        <v>100</v>
      </c>
      <c r="L54" s="53">
        <v>100</v>
      </c>
      <c r="M54" s="83">
        <f>SUM(M55:M65)</f>
        <v>5830000000</v>
      </c>
      <c r="N54" s="53">
        <v>100</v>
      </c>
      <c r="O54" s="83">
        <f>SUM(O55:O65)</f>
        <v>5830000000</v>
      </c>
      <c r="P54" s="53">
        <v>100</v>
      </c>
      <c r="Q54" s="83">
        <f>SUM(Q55:Q65)</f>
        <v>5900000000</v>
      </c>
      <c r="R54" s="53">
        <v>100</v>
      </c>
      <c r="S54" s="83">
        <f>SUM(S55:S65)</f>
        <v>5980000000</v>
      </c>
      <c r="T54" s="53">
        <v>100</v>
      </c>
      <c r="U54" s="83">
        <f>SUM(U55:U65)</f>
        <v>5550000000</v>
      </c>
      <c r="V54" s="110">
        <f t="shared" si="0"/>
        <v>100</v>
      </c>
      <c r="W54" s="78">
        <f t="shared" si="0"/>
        <v>5550000000</v>
      </c>
      <c r="X54" s="110"/>
      <c r="Y54" s="110"/>
      <c r="AB54" s="11"/>
    </row>
    <row r="55" spans="2:28" ht="110.25" customHeight="1" thickBot="1" x14ac:dyDescent="0.3">
      <c r="B55" s="110"/>
      <c r="C55" s="110"/>
      <c r="D55" s="110"/>
      <c r="E55" s="110"/>
      <c r="F55" s="75" t="s">
        <v>12</v>
      </c>
      <c r="G55" s="76" t="s">
        <v>70</v>
      </c>
      <c r="H55" s="75" t="s">
        <v>12</v>
      </c>
      <c r="I55" s="79" t="s">
        <v>72</v>
      </c>
      <c r="J55" s="79" t="s">
        <v>353</v>
      </c>
      <c r="K55" s="110" t="s">
        <v>16</v>
      </c>
      <c r="L55" s="110" t="s">
        <v>328</v>
      </c>
      <c r="M55" s="110" t="s">
        <v>16</v>
      </c>
      <c r="N55" s="110" t="s">
        <v>328</v>
      </c>
      <c r="O55" s="110" t="s">
        <v>16</v>
      </c>
      <c r="P55" s="110" t="s">
        <v>328</v>
      </c>
      <c r="Q55" s="110" t="s">
        <v>16</v>
      </c>
      <c r="R55" s="110" t="s">
        <v>328</v>
      </c>
      <c r="S55" s="110" t="s">
        <v>16</v>
      </c>
      <c r="T55" s="110" t="s">
        <v>328</v>
      </c>
      <c r="U55" s="110" t="s">
        <v>16</v>
      </c>
      <c r="V55" s="110" t="s">
        <v>328</v>
      </c>
      <c r="W55" s="110" t="s">
        <v>16</v>
      </c>
      <c r="X55" s="110"/>
      <c r="Y55" s="110"/>
    </row>
    <row r="56" spans="2:28" ht="78" customHeight="1" thickBot="1" x14ac:dyDescent="0.3">
      <c r="B56" s="110"/>
      <c r="C56" s="110"/>
      <c r="D56" s="110"/>
      <c r="E56" s="110"/>
      <c r="F56" s="75" t="s">
        <v>12</v>
      </c>
      <c r="G56" s="76" t="s">
        <v>70</v>
      </c>
      <c r="H56" s="75" t="s">
        <v>22</v>
      </c>
      <c r="I56" s="79" t="s">
        <v>73</v>
      </c>
      <c r="J56" s="85" t="s">
        <v>354</v>
      </c>
      <c r="K56" s="110" t="s">
        <v>16</v>
      </c>
      <c r="L56" s="110" t="s">
        <v>328</v>
      </c>
      <c r="M56" s="110" t="s">
        <v>16</v>
      </c>
      <c r="N56" s="110" t="s">
        <v>328</v>
      </c>
      <c r="O56" s="110" t="s">
        <v>16</v>
      </c>
      <c r="P56" s="110" t="s">
        <v>328</v>
      </c>
      <c r="Q56" s="110" t="s">
        <v>16</v>
      </c>
      <c r="R56" s="110" t="s">
        <v>328</v>
      </c>
      <c r="S56" s="110" t="s">
        <v>16</v>
      </c>
      <c r="T56" s="110" t="s">
        <v>328</v>
      </c>
      <c r="U56" s="110" t="s">
        <v>16</v>
      </c>
      <c r="V56" s="110" t="s">
        <v>328</v>
      </c>
      <c r="W56" s="110" t="s">
        <v>16</v>
      </c>
      <c r="X56" s="110"/>
      <c r="Y56" s="110"/>
    </row>
    <row r="57" spans="2:28" ht="26.25" thickBot="1" x14ac:dyDescent="0.3">
      <c r="B57" s="110"/>
      <c r="C57" s="110"/>
      <c r="D57" s="110"/>
      <c r="E57" s="110"/>
      <c r="F57" s="75" t="s">
        <v>12</v>
      </c>
      <c r="G57" s="76" t="s">
        <v>70</v>
      </c>
      <c r="H57" s="75" t="s">
        <v>25</v>
      </c>
      <c r="I57" s="79" t="s">
        <v>74</v>
      </c>
      <c r="J57" s="79" t="s">
        <v>355</v>
      </c>
      <c r="K57" s="110" t="s">
        <v>16</v>
      </c>
      <c r="L57" s="110" t="s">
        <v>328</v>
      </c>
      <c r="M57" s="110" t="s">
        <v>16</v>
      </c>
      <c r="N57" s="110" t="s">
        <v>328</v>
      </c>
      <c r="O57" s="110" t="s">
        <v>16</v>
      </c>
      <c r="P57" s="110" t="s">
        <v>328</v>
      </c>
      <c r="Q57" s="110" t="s">
        <v>16</v>
      </c>
      <c r="R57" s="110" t="s">
        <v>328</v>
      </c>
      <c r="S57" s="110" t="s">
        <v>16</v>
      </c>
      <c r="T57" s="110" t="s">
        <v>328</v>
      </c>
      <c r="U57" s="110" t="s">
        <v>16</v>
      </c>
      <c r="V57" s="110" t="s">
        <v>328</v>
      </c>
      <c r="W57" s="110" t="s">
        <v>16</v>
      </c>
      <c r="X57" s="110"/>
      <c r="Y57" s="110"/>
    </row>
    <row r="58" spans="2:28" ht="65.25" customHeight="1" thickBot="1" x14ac:dyDescent="0.3">
      <c r="B58" s="110"/>
      <c r="C58" s="110"/>
      <c r="D58" s="110"/>
      <c r="E58" s="110"/>
      <c r="F58" s="75" t="s">
        <v>12</v>
      </c>
      <c r="G58" s="76" t="s">
        <v>70</v>
      </c>
      <c r="H58" s="75" t="s">
        <v>27</v>
      </c>
      <c r="I58" s="79" t="s">
        <v>75</v>
      </c>
      <c r="J58" s="79" t="s">
        <v>356</v>
      </c>
      <c r="K58" s="110" t="s">
        <v>16</v>
      </c>
      <c r="L58" s="110" t="s">
        <v>328</v>
      </c>
      <c r="M58" s="110" t="s">
        <v>16</v>
      </c>
      <c r="N58" s="110" t="s">
        <v>328</v>
      </c>
      <c r="O58" s="110" t="s">
        <v>16</v>
      </c>
      <c r="P58" s="110" t="s">
        <v>328</v>
      </c>
      <c r="Q58" s="110" t="s">
        <v>16</v>
      </c>
      <c r="R58" s="110" t="s">
        <v>328</v>
      </c>
      <c r="S58" s="110" t="s">
        <v>16</v>
      </c>
      <c r="T58" s="110" t="s">
        <v>328</v>
      </c>
      <c r="U58" s="110" t="s">
        <v>16</v>
      </c>
      <c r="V58" s="110" t="s">
        <v>328</v>
      </c>
      <c r="W58" s="110" t="s">
        <v>16</v>
      </c>
      <c r="X58" s="110"/>
      <c r="Y58" s="110"/>
    </row>
    <row r="59" spans="2:28" ht="33.75" customHeight="1" thickBot="1" x14ac:dyDescent="0.3">
      <c r="B59" s="110"/>
      <c r="C59" s="110"/>
      <c r="D59" s="110"/>
      <c r="E59" s="110"/>
      <c r="F59" s="75" t="s">
        <v>12</v>
      </c>
      <c r="G59" s="76" t="s">
        <v>70</v>
      </c>
      <c r="H59" s="75" t="s">
        <v>30</v>
      </c>
      <c r="I59" s="79" t="s">
        <v>76</v>
      </c>
      <c r="J59" s="79" t="s">
        <v>357</v>
      </c>
      <c r="K59" s="110" t="s">
        <v>16</v>
      </c>
      <c r="L59" s="110" t="s">
        <v>328</v>
      </c>
      <c r="M59" s="110"/>
      <c r="N59" s="110" t="s">
        <v>328</v>
      </c>
      <c r="O59" s="110" t="s">
        <v>16</v>
      </c>
      <c r="P59" s="110" t="s">
        <v>328</v>
      </c>
      <c r="Q59" s="110" t="s">
        <v>16</v>
      </c>
      <c r="R59" s="110" t="s">
        <v>328</v>
      </c>
      <c r="S59" s="110" t="s">
        <v>16</v>
      </c>
      <c r="T59" s="110" t="s">
        <v>328</v>
      </c>
      <c r="U59" s="110" t="s">
        <v>16</v>
      </c>
      <c r="V59" s="110" t="s">
        <v>328</v>
      </c>
      <c r="W59" s="110" t="s">
        <v>16</v>
      </c>
      <c r="X59" s="110"/>
      <c r="Y59" s="110"/>
    </row>
    <row r="60" spans="2:28" ht="64.5" customHeight="1" thickBot="1" x14ac:dyDescent="0.3">
      <c r="B60" s="110"/>
      <c r="C60" s="110"/>
      <c r="D60" s="110"/>
      <c r="E60" s="110"/>
      <c r="F60" s="75" t="s">
        <v>12</v>
      </c>
      <c r="G60" s="76" t="s">
        <v>70</v>
      </c>
      <c r="H60" s="75" t="s">
        <v>32</v>
      </c>
      <c r="I60" s="79" t="s">
        <v>77</v>
      </c>
      <c r="J60" s="79" t="s">
        <v>358</v>
      </c>
      <c r="K60" s="110" t="s">
        <v>16</v>
      </c>
      <c r="L60" s="110" t="s">
        <v>543</v>
      </c>
      <c r="M60" s="80">
        <v>200000000</v>
      </c>
      <c r="N60" s="110" t="s">
        <v>543</v>
      </c>
      <c r="O60" s="80">
        <v>200000000</v>
      </c>
      <c r="P60" s="110" t="s">
        <v>543</v>
      </c>
      <c r="Q60" s="80">
        <v>200000000</v>
      </c>
      <c r="R60" s="110" t="s">
        <v>543</v>
      </c>
      <c r="S60" s="80">
        <v>200000000</v>
      </c>
      <c r="T60" s="110" t="s">
        <v>543</v>
      </c>
      <c r="U60" s="80">
        <v>200000000</v>
      </c>
      <c r="V60" s="110" t="s">
        <v>543</v>
      </c>
      <c r="W60" s="80">
        <v>200000000</v>
      </c>
      <c r="X60" s="110"/>
      <c r="Y60" s="110"/>
    </row>
    <row r="61" spans="2:28" ht="26.25" thickBot="1" x14ac:dyDescent="0.3">
      <c r="B61" s="110"/>
      <c r="C61" s="110"/>
      <c r="D61" s="110"/>
      <c r="E61" s="110"/>
      <c r="F61" s="75" t="s">
        <v>12</v>
      </c>
      <c r="G61" s="76" t="s">
        <v>70</v>
      </c>
      <c r="H61" s="75" t="s">
        <v>34</v>
      </c>
      <c r="I61" s="79" t="s">
        <v>78</v>
      </c>
      <c r="J61" s="79" t="s">
        <v>359</v>
      </c>
      <c r="K61" s="110" t="s">
        <v>16</v>
      </c>
      <c r="L61" s="110" t="s">
        <v>543</v>
      </c>
      <c r="M61" s="80">
        <v>200000000</v>
      </c>
      <c r="N61" s="110" t="s">
        <v>543</v>
      </c>
      <c r="O61" s="80">
        <v>200000000</v>
      </c>
      <c r="P61" s="110" t="s">
        <v>543</v>
      </c>
      <c r="Q61" s="80">
        <v>200000000</v>
      </c>
      <c r="R61" s="110" t="s">
        <v>543</v>
      </c>
      <c r="S61" s="80">
        <v>200000000</v>
      </c>
      <c r="T61" s="110" t="s">
        <v>543</v>
      </c>
      <c r="U61" s="80">
        <v>200000000</v>
      </c>
      <c r="V61" s="110" t="s">
        <v>543</v>
      </c>
      <c r="W61" s="80">
        <v>200000000</v>
      </c>
      <c r="X61" s="110"/>
      <c r="Y61" s="110"/>
    </row>
    <row r="62" spans="2:28" ht="26.25" thickBot="1" x14ac:dyDescent="0.3">
      <c r="B62" s="110"/>
      <c r="C62" s="110"/>
      <c r="D62" s="110"/>
      <c r="E62" s="110"/>
      <c r="F62" s="75" t="s">
        <v>12</v>
      </c>
      <c r="G62" s="76" t="s">
        <v>70</v>
      </c>
      <c r="H62" s="75" t="s">
        <v>44</v>
      </c>
      <c r="I62" s="79" t="s">
        <v>79</v>
      </c>
      <c r="J62" s="79" t="s">
        <v>360</v>
      </c>
      <c r="K62" s="110" t="s">
        <v>16</v>
      </c>
      <c r="L62" s="110" t="s">
        <v>543</v>
      </c>
      <c r="M62" s="80">
        <v>200000000</v>
      </c>
      <c r="N62" s="110" t="s">
        <v>543</v>
      </c>
      <c r="O62" s="80">
        <v>200000000</v>
      </c>
      <c r="P62" s="110" t="s">
        <v>543</v>
      </c>
      <c r="Q62" s="80">
        <v>200000000</v>
      </c>
      <c r="R62" s="110" t="s">
        <v>543</v>
      </c>
      <c r="S62" s="80">
        <v>200000000</v>
      </c>
      <c r="T62" s="110" t="s">
        <v>543</v>
      </c>
      <c r="U62" s="80">
        <v>200000000</v>
      </c>
      <c r="V62" s="110" t="s">
        <v>543</v>
      </c>
      <c r="W62" s="80">
        <v>200000000</v>
      </c>
      <c r="X62" s="110"/>
      <c r="Y62" s="110"/>
    </row>
    <row r="63" spans="2:28" ht="79.5" customHeight="1" thickBot="1" x14ac:dyDescent="0.3">
      <c r="B63" s="110"/>
      <c r="C63" s="110"/>
      <c r="D63" s="110"/>
      <c r="E63" s="110"/>
      <c r="F63" s="75" t="s">
        <v>12</v>
      </c>
      <c r="G63" s="76" t="s">
        <v>70</v>
      </c>
      <c r="H63" s="75" t="s">
        <v>52</v>
      </c>
      <c r="I63" s="79" t="s">
        <v>80</v>
      </c>
      <c r="J63" s="114" t="s">
        <v>361</v>
      </c>
      <c r="K63" s="110" t="s">
        <v>16</v>
      </c>
      <c r="L63" s="115" t="s">
        <v>108</v>
      </c>
      <c r="M63" s="116">
        <v>4000000000</v>
      </c>
      <c r="N63" s="115" t="s">
        <v>108</v>
      </c>
      <c r="O63" s="116">
        <v>4000000000</v>
      </c>
      <c r="P63" s="115" t="s">
        <v>108</v>
      </c>
      <c r="Q63" s="116">
        <v>4000000000</v>
      </c>
      <c r="R63" s="115" t="s">
        <v>108</v>
      </c>
      <c r="S63" s="116">
        <v>4000000000</v>
      </c>
      <c r="T63" s="115" t="s">
        <v>108</v>
      </c>
      <c r="U63" s="116">
        <v>4000000000</v>
      </c>
      <c r="V63" s="115" t="s">
        <v>108</v>
      </c>
      <c r="W63" s="116">
        <v>4000000000</v>
      </c>
      <c r="X63" s="110"/>
      <c r="Y63" s="110"/>
    </row>
    <row r="64" spans="2:28" ht="98.25" customHeight="1" thickBot="1" x14ac:dyDescent="0.3">
      <c r="B64" s="110"/>
      <c r="C64" s="110"/>
      <c r="D64" s="110"/>
      <c r="E64" s="110"/>
      <c r="F64" s="75" t="s">
        <v>12</v>
      </c>
      <c r="G64" s="76" t="s">
        <v>70</v>
      </c>
      <c r="H64" s="75" t="s">
        <v>53</v>
      </c>
      <c r="I64" s="79" t="s">
        <v>81</v>
      </c>
      <c r="J64" s="114" t="s">
        <v>362</v>
      </c>
      <c r="K64" s="110" t="s">
        <v>16</v>
      </c>
      <c r="L64" s="115" t="s">
        <v>108</v>
      </c>
      <c r="M64" s="116">
        <v>730000000</v>
      </c>
      <c r="N64" s="115" t="s">
        <v>108</v>
      </c>
      <c r="O64" s="116">
        <v>730000000</v>
      </c>
      <c r="P64" s="115" t="s">
        <v>108</v>
      </c>
      <c r="Q64" s="116">
        <v>800000000</v>
      </c>
      <c r="R64" s="115" t="s">
        <v>108</v>
      </c>
      <c r="S64" s="116">
        <v>880000000</v>
      </c>
      <c r="T64" s="115" t="s">
        <v>108</v>
      </c>
      <c r="U64" s="116">
        <v>950000000</v>
      </c>
      <c r="V64" s="115" t="s">
        <v>108</v>
      </c>
      <c r="W64" s="78">
        <f t="shared" si="0"/>
        <v>950000000</v>
      </c>
      <c r="X64" s="110"/>
      <c r="Y64" s="110"/>
    </row>
    <row r="65" spans="2:28" ht="109.5" customHeight="1" thickBot="1" x14ac:dyDescent="0.3">
      <c r="B65" s="110"/>
      <c r="C65" s="110"/>
      <c r="D65" s="110"/>
      <c r="E65" s="110"/>
      <c r="F65" s="75" t="s">
        <v>12</v>
      </c>
      <c r="G65" s="76" t="s">
        <v>70</v>
      </c>
      <c r="H65" s="75" t="s">
        <v>55</v>
      </c>
      <c r="I65" s="79" t="s">
        <v>82</v>
      </c>
      <c r="J65" s="79" t="s">
        <v>363</v>
      </c>
      <c r="K65" s="110" t="s">
        <v>16</v>
      </c>
      <c r="L65" s="110" t="s">
        <v>108</v>
      </c>
      <c r="M65" s="80">
        <v>500000000</v>
      </c>
      <c r="N65" s="110" t="s">
        <v>108</v>
      </c>
      <c r="O65" s="80">
        <v>500000000</v>
      </c>
      <c r="P65" s="110" t="s">
        <v>108</v>
      </c>
      <c r="Q65" s="80">
        <v>500000000</v>
      </c>
      <c r="R65" s="110" t="s">
        <v>108</v>
      </c>
      <c r="S65" s="80">
        <v>500000000</v>
      </c>
      <c r="T65" s="110" t="s">
        <v>108</v>
      </c>
      <c r="U65" s="110" t="s">
        <v>16</v>
      </c>
      <c r="V65" s="110" t="s">
        <v>108</v>
      </c>
      <c r="W65" s="110" t="s">
        <v>16</v>
      </c>
      <c r="X65" s="110"/>
      <c r="Y65" s="110"/>
    </row>
    <row r="66" spans="2:28" ht="72.75" customHeight="1" thickBot="1" x14ac:dyDescent="0.3">
      <c r="B66" s="110"/>
      <c r="C66" s="110"/>
      <c r="D66" s="110"/>
      <c r="E66" s="110"/>
      <c r="F66" s="75" t="s">
        <v>12</v>
      </c>
      <c r="G66" s="76" t="s">
        <v>83</v>
      </c>
      <c r="H66" s="81"/>
      <c r="I66" s="77" t="s">
        <v>84</v>
      </c>
      <c r="J66" s="111" t="s">
        <v>711</v>
      </c>
      <c r="K66" s="110" t="s">
        <v>16</v>
      </c>
      <c r="L66" s="53">
        <v>100</v>
      </c>
      <c r="M66" s="86">
        <f>SUM(M67:M70)</f>
        <v>8807923000</v>
      </c>
      <c r="N66" s="53">
        <v>100</v>
      </c>
      <c r="O66" s="83">
        <f>SUM(O67:O70)</f>
        <v>8615577000</v>
      </c>
      <c r="P66" s="53">
        <v>100</v>
      </c>
      <c r="Q66" s="83">
        <f>SUM(Q67:Q70)</f>
        <v>11276540000</v>
      </c>
      <c r="R66" s="53">
        <v>100</v>
      </c>
      <c r="S66" s="83">
        <f>SUM(S67:S70)</f>
        <v>12309540000</v>
      </c>
      <c r="T66" s="53">
        <v>100</v>
      </c>
      <c r="U66" s="83">
        <f>SUM(U67:U70)</f>
        <v>12342540000</v>
      </c>
      <c r="V66" s="110">
        <f t="shared" si="0"/>
        <v>100</v>
      </c>
      <c r="W66" s="78">
        <f t="shared" si="0"/>
        <v>12342540000</v>
      </c>
      <c r="X66" s="110"/>
      <c r="Y66" s="110"/>
      <c r="AB66" s="11"/>
    </row>
    <row r="67" spans="2:28" ht="63.75" customHeight="1" thickBot="1" x14ac:dyDescent="0.3">
      <c r="B67" s="110"/>
      <c r="C67" s="110"/>
      <c r="D67" s="110"/>
      <c r="E67" s="110"/>
      <c r="F67" s="75" t="s">
        <v>12</v>
      </c>
      <c r="G67" s="76" t="s">
        <v>83</v>
      </c>
      <c r="H67" s="75" t="s">
        <v>12</v>
      </c>
      <c r="I67" s="79" t="s">
        <v>85</v>
      </c>
      <c r="J67" s="79" t="s">
        <v>364</v>
      </c>
      <c r="K67" s="110" t="s">
        <v>16</v>
      </c>
      <c r="L67" s="110" t="s">
        <v>316</v>
      </c>
      <c r="M67" s="80">
        <v>100000000</v>
      </c>
      <c r="N67" s="110" t="s">
        <v>317</v>
      </c>
      <c r="O67" s="84">
        <v>100000000</v>
      </c>
      <c r="P67" s="110" t="s">
        <v>317</v>
      </c>
      <c r="Q67" s="84">
        <v>100000000</v>
      </c>
      <c r="R67" s="110" t="s">
        <v>317</v>
      </c>
      <c r="S67" s="84">
        <v>100000000</v>
      </c>
      <c r="T67" s="110" t="s">
        <v>317</v>
      </c>
      <c r="U67" s="84">
        <v>100000000</v>
      </c>
      <c r="V67" s="110" t="str">
        <f t="shared" si="0"/>
        <v>Laporan</v>
      </c>
      <c r="W67" s="78">
        <f t="shared" si="0"/>
        <v>100000000</v>
      </c>
      <c r="X67" s="110"/>
      <c r="Y67" s="110"/>
    </row>
    <row r="68" spans="2:28" ht="94.5" customHeight="1" thickBot="1" x14ac:dyDescent="0.3">
      <c r="B68" s="110"/>
      <c r="C68" s="110"/>
      <c r="D68" s="110"/>
      <c r="E68" s="110"/>
      <c r="F68" s="75" t="s">
        <v>12</v>
      </c>
      <c r="G68" s="76" t="s">
        <v>83</v>
      </c>
      <c r="H68" s="75" t="s">
        <v>22</v>
      </c>
      <c r="I68" s="79" t="s">
        <v>86</v>
      </c>
      <c r="J68" s="114" t="s">
        <v>365</v>
      </c>
      <c r="K68" s="110" t="s">
        <v>16</v>
      </c>
      <c r="L68" s="115" t="s">
        <v>316</v>
      </c>
      <c r="M68" s="116">
        <v>187923000</v>
      </c>
      <c r="N68" s="115" t="s">
        <v>316</v>
      </c>
      <c r="O68" s="116">
        <v>200923000</v>
      </c>
      <c r="P68" s="115" t="s">
        <v>316</v>
      </c>
      <c r="Q68" s="116">
        <v>225000000</v>
      </c>
      <c r="R68" s="115" t="s">
        <v>316</v>
      </c>
      <c r="S68" s="116">
        <v>255000000</v>
      </c>
      <c r="T68" s="115" t="s">
        <v>316</v>
      </c>
      <c r="U68" s="116">
        <v>280000000</v>
      </c>
      <c r="V68" s="110" t="str">
        <f t="shared" si="0"/>
        <v>1 Laporan</v>
      </c>
      <c r="W68" s="78">
        <f t="shared" si="0"/>
        <v>280000000</v>
      </c>
      <c r="X68" s="110"/>
      <c r="Y68" s="110"/>
    </row>
    <row r="69" spans="2:28" ht="84" customHeight="1" thickBot="1" x14ac:dyDescent="0.3">
      <c r="B69" s="110"/>
      <c r="C69" s="110"/>
      <c r="D69" s="110"/>
      <c r="E69" s="110"/>
      <c r="F69" s="75" t="s">
        <v>12</v>
      </c>
      <c r="G69" s="76" t="s">
        <v>83</v>
      </c>
      <c r="H69" s="75" t="s">
        <v>25</v>
      </c>
      <c r="I69" s="79" t="s">
        <v>87</v>
      </c>
      <c r="J69" s="114" t="s">
        <v>366</v>
      </c>
      <c r="K69" s="110" t="s">
        <v>16</v>
      </c>
      <c r="L69" s="115" t="s">
        <v>316</v>
      </c>
      <c r="M69" s="116">
        <v>20000000</v>
      </c>
      <c r="N69" s="115" t="s">
        <v>316</v>
      </c>
      <c r="O69" s="116">
        <v>22000000</v>
      </c>
      <c r="P69" s="115" t="s">
        <v>316</v>
      </c>
      <c r="Q69" s="116">
        <v>25000000</v>
      </c>
      <c r="R69" s="115" t="s">
        <v>316</v>
      </c>
      <c r="S69" s="116">
        <v>28000000</v>
      </c>
      <c r="T69" s="115" t="s">
        <v>316</v>
      </c>
      <c r="U69" s="116">
        <v>36000000</v>
      </c>
      <c r="V69" s="110" t="str">
        <f t="shared" si="0"/>
        <v>1 Laporan</v>
      </c>
      <c r="W69" s="78">
        <f t="shared" si="0"/>
        <v>36000000</v>
      </c>
      <c r="X69" s="110"/>
      <c r="Y69" s="110"/>
    </row>
    <row r="70" spans="2:28" ht="82.5" customHeight="1" thickBot="1" x14ac:dyDescent="0.3">
      <c r="B70" s="110"/>
      <c r="C70" s="110"/>
      <c r="D70" s="110"/>
      <c r="E70" s="110"/>
      <c r="F70" s="75" t="s">
        <v>12</v>
      </c>
      <c r="G70" s="76" t="s">
        <v>83</v>
      </c>
      <c r="H70" s="75" t="s">
        <v>27</v>
      </c>
      <c r="I70" s="79" t="s">
        <v>88</v>
      </c>
      <c r="J70" s="114" t="s">
        <v>367</v>
      </c>
      <c r="K70" s="110" t="s">
        <v>16</v>
      </c>
      <c r="L70" s="115" t="s">
        <v>316</v>
      </c>
      <c r="M70" s="116">
        <v>8500000000</v>
      </c>
      <c r="N70" s="115" t="s">
        <v>316</v>
      </c>
      <c r="O70" s="116">
        <v>8292654000</v>
      </c>
      <c r="P70" s="115" t="s">
        <v>316</v>
      </c>
      <c r="Q70" s="116">
        <v>10926540000</v>
      </c>
      <c r="R70" s="115" t="s">
        <v>316</v>
      </c>
      <c r="S70" s="116">
        <v>11926540000</v>
      </c>
      <c r="T70" s="115" t="s">
        <v>316</v>
      </c>
      <c r="U70" s="116">
        <v>11926540000</v>
      </c>
      <c r="V70" s="110" t="str">
        <f t="shared" si="0"/>
        <v>1 Laporan</v>
      </c>
      <c r="W70" s="78">
        <f t="shared" si="0"/>
        <v>11926540000</v>
      </c>
      <c r="X70" s="110"/>
      <c r="Y70" s="110"/>
    </row>
    <row r="71" spans="2:28" ht="108.75" customHeight="1" thickBot="1" x14ac:dyDescent="0.3">
      <c r="B71" s="110"/>
      <c r="C71" s="110"/>
      <c r="D71" s="110"/>
      <c r="E71" s="110"/>
      <c r="F71" s="75" t="s">
        <v>12</v>
      </c>
      <c r="G71" s="76" t="s">
        <v>89</v>
      </c>
      <c r="H71" s="81"/>
      <c r="I71" s="77" t="s">
        <v>90</v>
      </c>
      <c r="J71" s="77" t="s">
        <v>712</v>
      </c>
      <c r="K71" s="110" t="s">
        <v>16</v>
      </c>
      <c r="L71" s="53">
        <v>100</v>
      </c>
      <c r="M71" s="83">
        <f>SUM(M72:M82)</f>
        <v>2600000000</v>
      </c>
      <c r="N71" s="53">
        <v>100</v>
      </c>
      <c r="O71" s="83">
        <f>SUM(O72:O82)</f>
        <v>2143000000</v>
      </c>
      <c r="P71" s="53">
        <v>100</v>
      </c>
      <c r="Q71" s="83">
        <f>SUM(Q72:Q82)</f>
        <v>2161000000</v>
      </c>
      <c r="R71" s="53">
        <v>100</v>
      </c>
      <c r="S71" s="83">
        <f>SUM(S72:S82)</f>
        <v>2180000000</v>
      </c>
      <c r="T71" s="53">
        <v>100</v>
      </c>
      <c r="U71" s="83">
        <f>SUM(U72:U82)</f>
        <v>2205000000</v>
      </c>
      <c r="V71" s="110">
        <f t="shared" si="0"/>
        <v>100</v>
      </c>
      <c r="W71" s="78">
        <f t="shared" si="0"/>
        <v>2205000000</v>
      </c>
      <c r="X71" s="110"/>
      <c r="Y71" s="110"/>
      <c r="AB71" s="11"/>
    </row>
    <row r="72" spans="2:28" ht="111.75" customHeight="1" thickBot="1" x14ac:dyDescent="0.3">
      <c r="B72" s="110"/>
      <c r="C72" s="110"/>
      <c r="D72" s="110"/>
      <c r="E72" s="110"/>
      <c r="F72" s="75" t="s">
        <v>12</v>
      </c>
      <c r="G72" s="76" t="s">
        <v>89</v>
      </c>
      <c r="H72" s="75" t="s">
        <v>12</v>
      </c>
      <c r="I72" s="79" t="s">
        <v>91</v>
      </c>
      <c r="J72" s="114" t="s">
        <v>368</v>
      </c>
      <c r="K72" s="115" t="s">
        <v>621</v>
      </c>
      <c r="L72" s="115" t="s">
        <v>621</v>
      </c>
      <c r="M72" s="116">
        <v>100000000</v>
      </c>
      <c r="N72" s="115" t="s">
        <v>621</v>
      </c>
      <c r="O72" s="116">
        <v>110000000</v>
      </c>
      <c r="P72" s="115" t="s">
        <v>621</v>
      </c>
      <c r="Q72" s="116">
        <v>125000000</v>
      </c>
      <c r="R72" s="115" t="s">
        <v>621</v>
      </c>
      <c r="S72" s="116">
        <v>140000000</v>
      </c>
      <c r="T72" s="115" t="s">
        <v>621</v>
      </c>
      <c r="U72" s="116">
        <v>160000000</v>
      </c>
      <c r="V72" s="110" t="str">
        <f t="shared" si="0"/>
        <v>78 Unit</v>
      </c>
      <c r="W72" s="78">
        <f t="shared" si="0"/>
        <v>160000000</v>
      </c>
      <c r="X72" s="110"/>
      <c r="Y72" s="110"/>
    </row>
    <row r="73" spans="2:28" ht="110.25" customHeight="1" thickBot="1" x14ac:dyDescent="0.3">
      <c r="B73" s="110"/>
      <c r="C73" s="110"/>
      <c r="D73" s="110"/>
      <c r="E73" s="110"/>
      <c r="F73" s="75" t="s">
        <v>12</v>
      </c>
      <c r="G73" s="76" t="s">
        <v>89</v>
      </c>
      <c r="H73" s="75" t="s">
        <v>22</v>
      </c>
      <c r="I73" s="79" t="s">
        <v>92</v>
      </c>
      <c r="J73" s="79" t="s">
        <v>369</v>
      </c>
      <c r="K73" s="110" t="s">
        <v>16</v>
      </c>
      <c r="L73" s="110" t="s">
        <v>108</v>
      </c>
      <c r="M73" s="116">
        <v>100000000</v>
      </c>
      <c r="N73" s="110" t="s">
        <v>108</v>
      </c>
      <c r="O73" s="116">
        <v>100000000</v>
      </c>
      <c r="P73" s="110" t="s">
        <v>108</v>
      </c>
      <c r="Q73" s="116">
        <v>100000000</v>
      </c>
      <c r="R73" s="110" t="s">
        <v>108</v>
      </c>
      <c r="S73" s="116">
        <v>100000000</v>
      </c>
      <c r="T73" s="110" t="s">
        <v>108</v>
      </c>
      <c r="U73" s="116">
        <v>100000000</v>
      </c>
      <c r="V73" s="110" t="s">
        <v>108</v>
      </c>
      <c r="W73" s="116">
        <v>100000000</v>
      </c>
      <c r="X73" s="110"/>
      <c r="Y73" s="110"/>
    </row>
    <row r="74" spans="2:28" ht="70.5" customHeight="1" thickBot="1" x14ac:dyDescent="0.3">
      <c r="B74" s="110"/>
      <c r="C74" s="110"/>
      <c r="D74" s="110"/>
      <c r="E74" s="110"/>
      <c r="F74" s="75" t="s">
        <v>12</v>
      </c>
      <c r="G74" s="76" t="s">
        <v>89</v>
      </c>
      <c r="H74" s="75" t="s">
        <v>25</v>
      </c>
      <c r="I74" s="79" t="s">
        <v>93</v>
      </c>
      <c r="J74" s="79" t="s">
        <v>370</v>
      </c>
      <c r="K74" s="110" t="s">
        <v>16</v>
      </c>
      <c r="L74" s="110" t="s">
        <v>108</v>
      </c>
      <c r="M74" s="116">
        <v>100000000</v>
      </c>
      <c r="N74" s="110" t="s">
        <v>108</v>
      </c>
      <c r="O74" s="116">
        <v>100000000</v>
      </c>
      <c r="P74" s="110" t="s">
        <v>108</v>
      </c>
      <c r="Q74" s="116">
        <v>100000000</v>
      </c>
      <c r="R74" s="110" t="s">
        <v>108</v>
      </c>
      <c r="S74" s="116">
        <v>100000000</v>
      </c>
      <c r="T74" s="110" t="s">
        <v>108</v>
      </c>
      <c r="U74" s="116">
        <v>100000000</v>
      </c>
      <c r="V74" s="110" t="s">
        <v>108</v>
      </c>
      <c r="W74" s="116">
        <v>100000000</v>
      </c>
      <c r="X74" s="110"/>
      <c r="Y74" s="110"/>
    </row>
    <row r="75" spans="2:28" ht="96" customHeight="1" thickBot="1" x14ac:dyDescent="0.3">
      <c r="B75" s="110"/>
      <c r="C75" s="110"/>
      <c r="D75" s="110"/>
      <c r="E75" s="110"/>
      <c r="F75" s="75" t="s">
        <v>12</v>
      </c>
      <c r="G75" s="76" t="s">
        <v>89</v>
      </c>
      <c r="H75" s="75" t="s">
        <v>27</v>
      </c>
      <c r="I75" s="79" t="s">
        <v>94</v>
      </c>
      <c r="J75" s="79" t="s">
        <v>371</v>
      </c>
      <c r="K75" s="110" t="s">
        <v>16</v>
      </c>
      <c r="L75" s="110" t="s">
        <v>108</v>
      </c>
      <c r="M75" s="116">
        <v>100000000</v>
      </c>
      <c r="N75" s="110" t="s">
        <v>108</v>
      </c>
      <c r="O75" s="116">
        <v>100000000</v>
      </c>
      <c r="P75" s="110" t="s">
        <v>108</v>
      </c>
      <c r="Q75" s="116">
        <v>100000000</v>
      </c>
      <c r="R75" s="110" t="s">
        <v>108</v>
      </c>
      <c r="S75" s="116">
        <v>100000000</v>
      </c>
      <c r="T75" s="110" t="s">
        <v>108</v>
      </c>
      <c r="U75" s="116">
        <v>100000000</v>
      </c>
      <c r="V75" s="110" t="s">
        <v>108</v>
      </c>
      <c r="W75" s="116">
        <v>100000000</v>
      </c>
      <c r="X75" s="110"/>
      <c r="Y75" s="110"/>
    </row>
    <row r="76" spans="2:28" ht="26.25" thickBot="1" x14ac:dyDescent="0.3">
      <c r="B76" s="110"/>
      <c r="C76" s="110"/>
      <c r="D76" s="110"/>
      <c r="E76" s="110"/>
      <c r="F76" s="75" t="s">
        <v>12</v>
      </c>
      <c r="G76" s="76" t="s">
        <v>89</v>
      </c>
      <c r="H76" s="75" t="s">
        <v>30</v>
      </c>
      <c r="I76" s="79" t="s">
        <v>95</v>
      </c>
      <c r="J76" s="79" t="s">
        <v>372</v>
      </c>
      <c r="K76" s="110" t="s">
        <v>16</v>
      </c>
      <c r="L76" s="110" t="s">
        <v>108</v>
      </c>
      <c r="M76" s="116">
        <v>200000000</v>
      </c>
      <c r="N76" s="110" t="s">
        <v>108</v>
      </c>
      <c r="O76" s="116">
        <v>200000000</v>
      </c>
      <c r="P76" s="110" t="s">
        <v>108</v>
      </c>
      <c r="Q76" s="116">
        <v>200000000</v>
      </c>
      <c r="R76" s="110" t="s">
        <v>108</v>
      </c>
      <c r="S76" s="116">
        <v>200000000</v>
      </c>
      <c r="T76" s="110" t="s">
        <v>108</v>
      </c>
      <c r="U76" s="116">
        <v>200000000</v>
      </c>
      <c r="V76" s="110" t="s">
        <v>108</v>
      </c>
      <c r="W76" s="116">
        <v>200000000</v>
      </c>
      <c r="X76" s="110"/>
      <c r="Y76" s="110"/>
    </row>
    <row r="77" spans="2:28" ht="39" thickBot="1" x14ac:dyDescent="0.3">
      <c r="B77" s="110"/>
      <c r="C77" s="110"/>
      <c r="D77" s="110"/>
      <c r="E77" s="110"/>
      <c r="F77" s="75" t="s">
        <v>12</v>
      </c>
      <c r="G77" s="76" t="s">
        <v>89</v>
      </c>
      <c r="H77" s="75" t="s">
        <v>32</v>
      </c>
      <c r="I77" s="79" t="s">
        <v>96</v>
      </c>
      <c r="J77" s="110" t="s">
        <v>373</v>
      </c>
      <c r="K77" s="110" t="s">
        <v>16</v>
      </c>
      <c r="L77" s="110" t="s">
        <v>108</v>
      </c>
      <c r="M77" s="116">
        <v>200000000</v>
      </c>
      <c r="N77" s="110" t="s">
        <v>108</v>
      </c>
      <c r="O77" s="116">
        <v>200000000</v>
      </c>
      <c r="P77" s="110" t="s">
        <v>108</v>
      </c>
      <c r="Q77" s="116">
        <v>200000000</v>
      </c>
      <c r="R77" s="110" t="s">
        <v>108</v>
      </c>
      <c r="S77" s="116">
        <v>200000000</v>
      </c>
      <c r="T77" s="110" t="s">
        <v>108</v>
      </c>
      <c r="U77" s="116">
        <v>200000000</v>
      </c>
      <c r="V77" s="110" t="s">
        <v>108</v>
      </c>
      <c r="W77" s="116">
        <v>200000000</v>
      </c>
      <c r="X77" s="110"/>
      <c r="Y77" s="110"/>
    </row>
    <row r="78" spans="2:28" ht="26.25" thickBot="1" x14ac:dyDescent="0.3">
      <c r="B78" s="110"/>
      <c r="C78" s="110"/>
      <c r="D78" s="110"/>
      <c r="E78" s="110"/>
      <c r="F78" s="75" t="s">
        <v>12</v>
      </c>
      <c r="G78" s="76" t="s">
        <v>89</v>
      </c>
      <c r="H78" s="75" t="s">
        <v>34</v>
      </c>
      <c r="I78" s="79" t="s">
        <v>97</v>
      </c>
      <c r="J78" s="79" t="s">
        <v>374</v>
      </c>
      <c r="K78" s="110" t="s">
        <v>16</v>
      </c>
      <c r="L78" s="110" t="s">
        <v>108</v>
      </c>
      <c r="M78" s="116">
        <v>200000000</v>
      </c>
      <c r="N78" s="110" t="s">
        <v>108</v>
      </c>
      <c r="O78" s="116">
        <v>200000000</v>
      </c>
      <c r="P78" s="110" t="s">
        <v>108</v>
      </c>
      <c r="Q78" s="116">
        <v>200000000</v>
      </c>
      <c r="R78" s="110" t="s">
        <v>108</v>
      </c>
      <c r="S78" s="116">
        <v>200000000</v>
      </c>
      <c r="T78" s="110" t="s">
        <v>108</v>
      </c>
      <c r="U78" s="116">
        <v>200000000</v>
      </c>
      <c r="V78" s="110" t="s">
        <v>108</v>
      </c>
      <c r="W78" s="116">
        <v>200000000</v>
      </c>
      <c r="X78" s="110"/>
      <c r="Y78" s="110"/>
    </row>
    <row r="79" spans="2:28" ht="26.25" thickBot="1" x14ac:dyDescent="0.3">
      <c r="B79" s="110"/>
      <c r="C79" s="110"/>
      <c r="D79" s="110"/>
      <c r="E79" s="110"/>
      <c r="F79" s="75" t="s">
        <v>12</v>
      </c>
      <c r="G79" s="76" t="s">
        <v>89</v>
      </c>
      <c r="H79" s="75" t="s">
        <v>44</v>
      </c>
      <c r="I79" s="79" t="s">
        <v>98</v>
      </c>
      <c r="J79" s="79" t="s">
        <v>375</v>
      </c>
      <c r="K79" s="110" t="s">
        <v>16</v>
      </c>
      <c r="L79" s="110" t="s">
        <v>108</v>
      </c>
      <c r="M79" s="116">
        <v>100000000</v>
      </c>
      <c r="N79" s="110" t="s">
        <v>108</v>
      </c>
      <c r="O79" s="116">
        <v>100000000</v>
      </c>
      <c r="P79" s="110" t="s">
        <v>108</v>
      </c>
      <c r="Q79" s="116">
        <v>100000000</v>
      </c>
      <c r="R79" s="110" t="s">
        <v>108</v>
      </c>
      <c r="S79" s="116">
        <v>100000000</v>
      </c>
      <c r="T79" s="110" t="s">
        <v>108</v>
      </c>
      <c r="U79" s="116">
        <v>100000000</v>
      </c>
      <c r="V79" s="110" t="s">
        <v>108</v>
      </c>
      <c r="W79" s="116">
        <v>100000000</v>
      </c>
      <c r="X79" s="110"/>
      <c r="Y79" s="110"/>
    </row>
    <row r="80" spans="2:28" ht="99" customHeight="1" thickBot="1" x14ac:dyDescent="0.3">
      <c r="B80" s="110"/>
      <c r="C80" s="110"/>
      <c r="D80" s="110"/>
      <c r="E80" s="110"/>
      <c r="F80" s="75" t="s">
        <v>12</v>
      </c>
      <c r="G80" s="76" t="s">
        <v>89</v>
      </c>
      <c r="H80" s="75" t="s">
        <v>52</v>
      </c>
      <c r="I80" s="79" t="s">
        <v>99</v>
      </c>
      <c r="J80" s="114" t="s">
        <v>376</v>
      </c>
      <c r="K80" s="115" t="s">
        <v>108</v>
      </c>
      <c r="L80" s="115" t="s">
        <v>647</v>
      </c>
      <c r="M80" s="116">
        <v>500000000</v>
      </c>
      <c r="N80" s="115" t="s">
        <v>647</v>
      </c>
      <c r="O80" s="116">
        <v>33000000</v>
      </c>
      <c r="P80" s="115" t="s">
        <v>647</v>
      </c>
      <c r="Q80" s="116">
        <v>36000000</v>
      </c>
      <c r="R80" s="115" t="s">
        <v>647</v>
      </c>
      <c r="S80" s="116">
        <v>40000000</v>
      </c>
      <c r="T80" s="115" t="s">
        <v>647</v>
      </c>
      <c r="U80" s="116">
        <v>45000000</v>
      </c>
      <c r="V80" s="115" t="s">
        <v>647</v>
      </c>
      <c r="W80" s="78">
        <f>U80</f>
        <v>45000000</v>
      </c>
      <c r="X80" s="110"/>
      <c r="Y80" s="110"/>
    </row>
    <row r="81" spans="2:32" ht="113.25" customHeight="1" thickBot="1" x14ac:dyDescent="0.3">
      <c r="B81" s="110"/>
      <c r="C81" s="110"/>
      <c r="D81" s="110"/>
      <c r="E81" s="110"/>
      <c r="F81" s="75" t="s">
        <v>12</v>
      </c>
      <c r="G81" s="76" t="s">
        <v>89</v>
      </c>
      <c r="H81" s="75" t="s">
        <v>53</v>
      </c>
      <c r="I81" s="79" t="s">
        <v>100</v>
      </c>
      <c r="J81" s="79" t="s">
        <v>584</v>
      </c>
      <c r="K81" s="110" t="s">
        <v>16</v>
      </c>
      <c r="L81" s="115" t="s">
        <v>108</v>
      </c>
      <c r="M81" s="116">
        <v>500000000</v>
      </c>
      <c r="N81" s="115" t="s">
        <v>108</v>
      </c>
      <c r="O81" s="116">
        <v>500000000</v>
      </c>
      <c r="P81" s="115" t="s">
        <v>108</v>
      </c>
      <c r="Q81" s="116">
        <v>500000000</v>
      </c>
      <c r="R81" s="115" t="s">
        <v>108</v>
      </c>
      <c r="S81" s="116">
        <v>500000000</v>
      </c>
      <c r="T81" s="115" t="s">
        <v>108</v>
      </c>
      <c r="U81" s="116">
        <v>500000000</v>
      </c>
      <c r="V81" s="115" t="s">
        <v>108</v>
      </c>
      <c r="W81" s="110" t="s">
        <v>16</v>
      </c>
      <c r="X81" s="110"/>
      <c r="Y81" s="110"/>
    </row>
    <row r="82" spans="2:32" ht="124.5" customHeight="1" thickBot="1" x14ac:dyDescent="0.3">
      <c r="B82" s="110"/>
      <c r="C82" s="110"/>
      <c r="D82" s="110"/>
      <c r="E82" s="110"/>
      <c r="F82" s="75" t="s">
        <v>12</v>
      </c>
      <c r="G82" s="76" t="s">
        <v>89</v>
      </c>
      <c r="H82" s="75" t="s">
        <v>55</v>
      </c>
      <c r="I82" s="79" t="s">
        <v>101</v>
      </c>
      <c r="J82" s="79" t="s">
        <v>377</v>
      </c>
      <c r="K82" s="110" t="s">
        <v>16</v>
      </c>
      <c r="L82" s="115" t="s">
        <v>108</v>
      </c>
      <c r="M82" s="116">
        <v>500000000</v>
      </c>
      <c r="N82" s="115" t="s">
        <v>108</v>
      </c>
      <c r="O82" s="116">
        <v>500000000</v>
      </c>
      <c r="P82" s="115" t="s">
        <v>108</v>
      </c>
      <c r="Q82" s="116">
        <v>500000000</v>
      </c>
      <c r="R82" s="115" t="s">
        <v>108</v>
      </c>
      <c r="S82" s="116">
        <v>500000000</v>
      </c>
      <c r="T82" s="115" t="s">
        <v>108</v>
      </c>
      <c r="U82" s="116">
        <v>500000000</v>
      </c>
      <c r="V82" s="115" t="s">
        <v>108</v>
      </c>
      <c r="W82" s="110" t="s">
        <v>16</v>
      </c>
      <c r="X82" s="110"/>
      <c r="Y82" s="110"/>
    </row>
    <row r="83" spans="2:32" ht="39" thickBot="1" x14ac:dyDescent="0.3">
      <c r="B83" s="110"/>
      <c r="C83" s="110"/>
      <c r="D83" s="110"/>
      <c r="E83" s="110"/>
      <c r="F83" s="75" t="s">
        <v>12</v>
      </c>
      <c r="G83" s="76" t="s">
        <v>89</v>
      </c>
      <c r="H83" s="75">
        <v>12</v>
      </c>
      <c r="I83" s="79" t="s">
        <v>379</v>
      </c>
      <c r="J83" s="79" t="s">
        <v>585</v>
      </c>
      <c r="K83" s="110" t="s">
        <v>16</v>
      </c>
      <c r="L83" s="110" t="s">
        <v>378</v>
      </c>
      <c r="M83" s="87" t="s">
        <v>16</v>
      </c>
      <c r="N83" s="110" t="s">
        <v>378</v>
      </c>
      <c r="O83" s="88">
        <f>52415124350-O84</f>
        <v>0</v>
      </c>
      <c r="P83" s="110" t="s">
        <v>378</v>
      </c>
      <c r="Q83" s="88">
        <f>48727074912-Q84</f>
        <v>0</v>
      </c>
      <c r="R83" s="110" t="s">
        <v>378</v>
      </c>
      <c r="S83" s="88">
        <f>55015987439-S84</f>
        <v>0</v>
      </c>
      <c r="T83" s="110" t="s">
        <v>378</v>
      </c>
      <c r="U83" s="88">
        <f>56328668900-U84</f>
        <v>0</v>
      </c>
      <c r="V83" s="110" t="s">
        <v>378</v>
      </c>
      <c r="W83" s="110" t="s">
        <v>16</v>
      </c>
      <c r="X83" s="110"/>
      <c r="Y83" s="110"/>
    </row>
    <row r="84" spans="2:32" ht="109.5" customHeight="1" x14ac:dyDescent="0.25">
      <c r="B84" s="150" t="s">
        <v>713</v>
      </c>
      <c r="C84" s="150" t="s">
        <v>714</v>
      </c>
      <c r="D84" s="89">
        <v>1</v>
      </c>
      <c r="E84" s="62" t="s">
        <v>12</v>
      </c>
      <c r="F84" s="62" t="s">
        <v>22</v>
      </c>
      <c r="G84" s="62"/>
      <c r="H84" s="118"/>
      <c r="I84" s="65" t="s">
        <v>102</v>
      </c>
      <c r="J84" s="90" t="s">
        <v>597</v>
      </c>
      <c r="K84" s="106" t="s">
        <v>16</v>
      </c>
      <c r="L84" s="106">
        <v>100</v>
      </c>
      <c r="M84" s="91">
        <f>M87+M134+M192+M225</f>
        <v>52299149000</v>
      </c>
      <c r="N84" s="106">
        <v>100</v>
      </c>
      <c r="O84" s="91">
        <f>O87+O134+O192+O225</f>
        <v>52415124350</v>
      </c>
      <c r="P84" s="106">
        <v>100</v>
      </c>
      <c r="Q84" s="91">
        <f>Q87+Q134+Q192+Q225</f>
        <v>48727074912</v>
      </c>
      <c r="R84" s="106">
        <v>100</v>
      </c>
      <c r="S84" s="91">
        <f>S87+S134+S192+S225</f>
        <v>55015987439</v>
      </c>
      <c r="T84" s="106">
        <v>100</v>
      </c>
      <c r="U84" s="91">
        <f>U87+U134+U192+U225</f>
        <v>56328668900</v>
      </c>
      <c r="V84" s="106">
        <v>100</v>
      </c>
      <c r="W84" s="91">
        <v>56328668900</v>
      </c>
      <c r="X84" s="106"/>
      <c r="Y84" s="106"/>
      <c r="AB84" s="11">
        <f>SUM(AB87:AB225)</f>
        <v>52299149000</v>
      </c>
      <c r="AC84" s="11">
        <f>SUM(AC87:AC225)</f>
        <v>52415124350</v>
      </c>
      <c r="AD84" s="11">
        <f>SUM(AD87:AD225)</f>
        <v>48727074912</v>
      </c>
      <c r="AE84" s="11">
        <f>SUM(AE87:AE225)</f>
        <v>55015987439</v>
      </c>
      <c r="AF84" s="11">
        <f>SUM(AF87:AF225)</f>
        <v>56328668900</v>
      </c>
    </row>
    <row r="85" spans="2:32" ht="164.25" customHeight="1" x14ac:dyDescent="0.25">
      <c r="B85" s="151"/>
      <c r="C85" s="151"/>
      <c r="D85" s="92"/>
      <c r="E85" s="93"/>
      <c r="F85" s="93"/>
      <c r="G85" s="93"/>
      <c r="H85" s="119"/>
      <c r="I85" s="120"/>
      <c r="J85" s="94" t="s">
        <v>598</v>
      </c>
      <c r="K85" s="108"/>
      <c r="L85" s="108">
        <v>100</v>
      </c>
      <c r="M85" s="95"/>
      <c r="N85" s="108">
        <v>100</v>
      </c>
      <c r="O85" s="95"/>
      <c r="P85" s="108">
        <v>100</v>
      </c>
      <c r="Q85" s="95"/>
      <c r="R85" s="108">
        <v>100</v>
      </c>
      <c r="S85" s="95"/>
      <c r="T85" s="108">
        <v>100</v>
      </c>
      <c r="U85" s="95"/>
      <c r="V85" s="108">
        <v>100</v>
      </c>
      <c r="W85" s="95"/>
      <c r="X85" s="108"/>
      <c r="Y85" s="108"/>
      <c r="AB85" s="11"/>
      <c r="AC85" s="11"/>
      <c r="AD85" s="11"/>
      <c r="AE85" s="11"/>
      <c r="AF85" s="11"/>
    </row>
    <row r="86" spans="2:32" ht="119.25" customHeight="1" thickBot="1" x14ac:dyDescent="0.3">
      <c r="B86" s="152"/>
      <c r="C86" s="152"/>
      <c r="D86" s="96"/>
      <c r="E86" s="68"/>
      <c r="F86" s="68"/>
      <c r="G86" s="68"/>
      <c r="H86" s="121"/>
      <c r="I86" s="71"/>
      <c r="J86" s="97" t="s">
        <v>599</v>
      </c>
      <c r="K86" s="107"/>
      <c r="L86" s="107">
        <v>100</v>
      </c>
      <c r="M86" s="98"/>
      <c r="N86" s="107">
        <v>100</v>
      </c>
      <c r="O86" s="98"/>
      <c r="P86" s="107">
        <v>100</v>
      </c>
      <c r="Q86" s="98"/>
      <c r="R86" s="107">
        <v>100</v>
      </c>
      <c r="S86" s="98"/>
      <c r="T86" s="107">
        <v>100</v>
      </c>
      <c r="U86" s="98"/>
      <c r="V86" s="107">
        <v>100</v>
      </c>
      <c r="W86" s="98"/>
      <c r="X86" s="107"/>
      <c r="Y86" s="107"/>
      <c r="AB86" s="11"/>
      <c r="AC86" s="11"/>
      <c r="AD86" s="11"/>
      <c r="AE86" s="11"/>
      <c r="AF86" s="11"/>
    </row>
    <row r="87" spans="2:32" ht="77.25" thickBot="1" x14ac:dyDescent="0.3">
      <c r="B87" s="110"/>
      <c r="C87" s="110"/>
      <c r="D87" s="99">
        <v>1</v>
      </c>
      <c r="E87" s="75" t="s">
        <v>12</v>
      </c>
      <c r="F87" s="75" t="s">
        <v>22</v>
      </c>
      <c r="G87" s="100" t="s">
        <v>17</v>
      </c>
      <c r="H87" s="87"/>
      <c r="I87" s="77" t="s">
        <v>103</v>
      </c>
      <c r="J87" s="77" t="s">
        <v>104</v>
      </c>
      <c r="K87" s="110" t="s">
        <v>16</v>
      </c>
      <c r="L87" s="53">
        <v>100</v>
      </c>
      <c r="M87" s="83">
        <f>SUM(M88:M120)</f>
        <v>25455865937</v>
      </c>
      <c r="N87" s="53">
        <v>100</v>
      </c>
      <c r="O87" s="83">
        <f>SUM(O88:O120)</f>
        <v>27573649772</v>
      </c>
      <c r="P87" s="53">
        <v>100</v>
      </c>
      <c r="Q87" s="83">
        <f>SUM(Q88:Q120)</f>
        <v>23469048633</v>
      </c>
      <c r="R87" s="53">
        <v>100</v>
      </c>
      <c r="S87" s="83">
        <f>SUM(S88:S120)</f>
        <v>28541390955</v>
      </c>
      <c r="T87" s="53">
        <v>100</v>
      </c>
      <c r="U87" s="83">
        <f>SUM(U88:U120)</f>
        <v>28755880936</v>
      </c>
      <c r="V87" s="53">
        <v>100</v>
      </c>
      <c r="W87" s="83">
        <f>U87</f>
        <v>28755880936</v>
      </c>
      <c r="X87" s="53"/>
      <c r="Y87" s="110"/>
      <c r="AA87" s="1" t="s">
        <v>105</v>
      </c>
      <c r="AB87" s="9">
        <f>M87</f>
        <v>25455865937</v>
      </c>
      <c r="AC87" s="9">
        <f>O87</f>
        <v>27573649772</v>
      </c>
      <c r="AD87" s="9">
        <f>Q87</f>
        <v>23469048633</v>
      </c>
      <c r="AE87" s="9">
        <f>S87</f>
        <v>28541390955</v>
      </c>
      <c r="AF87" s="9">
        <f>U87</f>
        <v>28755880936</v>
      </c>
    </row>
    <row r="88" spans="2:32" ht="26.25" thickBot="1" x14ac:dyDescent="0.3">
      <c r="B88" s="110"/>
      <c r="C88" s="110"/>
      <c r="D88" s="99">
        <v>1</v>
      </c>
      <c r="E88" s="75" t="s">
        <v>12</v>
      </c>
      <c r="F88" s="75" t="s">
        <v>22</v>
      </c>
      <c r="G88" s="76" t="s">
        <v>17</v>
      </c>
      <c r="H88" s="75" t="s">
        <v>12</v>
      </c>
      <c r="I88" s="79" t="s">
        <v>106</v>
      </c>
      <c r="J88" s="79" t="s">
        <v>380</v>
      </c>
      <c r="K88" s="110" t="s">
        <v>16</v>
      </c>
      <c r="L88" s="110" t="s">
        <v>328</v>
      </c>
      <c r="M88" s="110"/>
      <c r="N88" s="110" t="s">
        <v>328</v>
      </c>
      <c r="O88" s="110"/>
      <c r="P88" s="110" t="s">
        <v>328</v>
      </c>
      <c r="Q88" s="110"/>
      <c r="R88" s="110" t="s">
        <v>328</v>
      </c>
      <c r="S88" s="110"/>
      <c r="T88" s="110" t="s">
        <v>328</v>
      </c>
      <c r="U88" s="110"/>
      <c r="V88" s="110" t="s">
        <v>328</v>
      </c>
      <c r="W88" s="110"/>
      <c r="X88" s="110"/>
      <c r="Y88" s="110"/>
    </row>
    <row r="89" spans="2:32" ht="26.25" thickBot="1" x14ac:dyDescent="0.3">
      <c r="B89" s="110"/>
      <c r="C89" s="110"/>
      <c r="D89" s="99">
        <v>1</v>
      </c>
      <c r="E89" s="75" t="s">
        <v>12</v>
      </c>
      <c r="F89" s="75" t="s">
        <v>22</v>
      </c>
      <c r="G89" s="76" t="s">
        <v>17</v>
      </c>
      <c r="H89" s="75" t="s">
        <v>22</v>
      </c>
      <c r="I89" s="79" t="s">
        <v>107</v>
      </c>
      <c r="J89" s="79" t="s">
        <v>381</v>
      </c>
      <c r="K89" s="110" t="s">
        <v>16</v>
      </c>
      <c r="L89" s="122" t="s">
        <v>624</v>
      </c>
      <c r="M89" s="123">
        <v>947500000</v>
      </c>
      <c r="N89" s="122" t="s">
        <v>382</v>
      </c>
      <c r="O89" s="123">
        <v>189500000</v>
      </c>
      <c r="P89" s="122" t="s">
        <v>382</v>
      </c>
      <c r="Q89" s="123">
        <v>189500000</v>
      </c>
      <c r="R89" s="122" t="s">
        <v>382</v>
      </c>
      <c r="S89" s="123">
        <v>189500000</v>
      </c>
      <c r="T89" s="122" t="s">
        <v>382</v>
      </c>
      <c r="U89" s="123">
        <v>189500000</v>
      </c>
      <c r="V89" s="122" t="s">
        <v>382</v>
      </c>
      <c r="W89" s="78">
        <f>U89</f>
        <v>189500000</v>
      </c>
      <c r="X89" s="110"/>
      <c r="Y89" s="110"/>
      <c r="AC89" s="16"/>
    </row>
    <row r="90" spans="2:32" ht="39" thickBot="1" x14ac:dyDescent="0.3">
      <c r="B90" s="110"/>
      <c r="C90" s="110"/>
      <c r="D90" s="99">
        <v>1</v>
      </c>
      <c r="E90" s="75" t="s">
        <v>12</v>
      </c>
      <c r="F90" s="75" t="s">
        <v>22</v>
      </c>
      <c r="G90" s="76" t="s">
        <v>17</v>
      </c>
      <c r="H90" s="75" t="s">
        <v>25</v>
      </c>
      <c r="I90" s="79" t="s">
        <v>109</v>
      </c>
      <c r="J90" s="79" t="s">
        <v>383</v>
      </c>
      <c r="K90" s="110" t="s">
        <v>16</v>
      </c>
      <c r="L90" s="110" t="s">
        <v>384</v>
      </c>
      <c r="M90" s="110" t="s">
        <v>16</v>
      </c>
      <c r="N90" s="110" t="s">
        <v>384</v>
      </c>
      <c r="O90" s="110" t="s">
        <v>16</v>
      </c>
      <c r="P90" s="110" t="s">
        <v>384</v>
      </c>
      <c r="Q90" s="110" t="s">
        <v>16</v>
      </c>
      <c r="R90" s="110" t="s">
        <v>384</v>
      </c>
      <c r="S90" s="110" t="s">
        <v>16</v>
      </c>
      <c r="T90" s="110" t="s">
        <v>384</v>
      </c>
      <c r="U90" s="110" t="s">
        <v>16</v>
      </c>
      <c r="V90" s="110" t="s">
        <v>384</v>
      </c>
      <c r="W90" s="110" t="s">
        <v>16</v>
      </c>
      <c r="X90" s="110"/>
      <c r="Y90" s="110"/>
      <c r="AC90" s="16"/>
    </row>
    <row r="91" spans="2:32" ht="51.75" thickBot="1" x14ac:dyDescent="0.3">
      <c r="B91" s="110"/>
      <c r="C91" s="110"/>
      <c r="D91" s="99">
        <v>1</v>
      </c>
      <c r="E91" s="75" t="s">
        <v>12</v>
      </c>
      <c r="F91" s="75" t="s">
        <v>22</v>
      </c>
      <c r="G91" s="76" t="s">
        <v>17</v>
      </c>
      <c r="H91" s="75" t="s">
        <v>27</v>
      </c>
      <c r="I91" s="79" t="s">
        <v>110</v>
      </c>
      <c r="J91" s="79" t="s">
        <v>385</v>
      </c>
      <c r="K91" s="110" t="s">
        <v>16</v>
      </c>
      <c r="L91" s="110" t="s">
        <v>384</v>
      </c>
      <c r="M91" s="110" t="s">
        <v>16</v>
      </c>
      <c r="N91" s="110" t="s">
        <v>601</v>
      </c>
      <c r="O91" s="80">
        <v>500000000</v>
      </c>
      <c r="P91" s="110" t="s">
        <v>384</v>
      </c>
      <c r="Q91" s="110" t="s">
        <v>16</v>
      </c>
      <c r="R91" s="110" t="s">
        <v>384</v>
      </c>
      <c r="S91" s="110" t="s">
        <v>16</v>
      </c>
      <c r="T91" s="110" t="s">
        <v>384</v>
      </c>
      <c r="U91" s="110" t="s">
        <v>16</v>
      </c>
      <c r="V91" s="110" t="s">
        <v>384</v>
      </c>
      <c r="W91" s="110" t="s">
        <v>16</v>
      </c>
      <c r="X91" s="110"/>
      <c r="Y91" s="110"/>
      <c r="AC91" s="16"/>
    </row>
    <row r="92" spans="2:32" ht="51.75" thickBot="1" x14ac:dyDescent="0.3">
      <c r="B92" s="110"/>
      <c r="C92" s="110"/>
      <c r="D92" s="99">
        <v>1</v>
      </c>
      <c r="E92" s="75" t="s">
        <v>12</v>
      </c>
      <c r="F92" s="75" t="s">
        <v>22</v>
      </c>
      <c r="G92" s="76" t="s">
        <v>17</v>
      </c>
      <c r="H92" s="75" t="s">
        <v>30</v>
      </c>
      <c r="I92" s="79" t="s">
        <v>111</v>
      </c>
      <c r="J92" s="79" t="s">
        <v>386</v>
      </c>
      <c r="K92" s="110" t="s">
        <v>16</v>
      </c>
      <c r="L92" s="110" t="s">
        <v>384</v>
      </c>
      <c r="M92" s="110" t="s">
        <v>16</v>
      </c>
      <c r="N92" s="110" t="s">
        <v>384</v>
      </c>
      <c r="O92" s="110" t="s">
        <v>16</v>
      </c>
      <c r="P92" s="110" t="s">
        <v>384</v>
      </c>
      <c r="Q92" s="110" t="s">
        <v>16</v>
      </c>
      <c r="R92" s="110" t="s">
        <v>384</v>
      </c>
      <c r="S92" s="110" t="s">
        <v>16</v>
      </c>
      <c r="T92" s="110" t="s">
        <v>384</v>
      </c>
      <c r="U92" s="110" t="s">
        <v>16</v>
      </c>
      <c r="V92" s="110" t="s">
        <v>384</v>
      </c>
      <c r="W92" s="110" t="s">
        <v>16</v>
      </c>
      <c r="X92" s="110"/>
      <c r="Y92" s="110"/>
    </row>
    <row r="93" spans="2:32" ht="51.75" thickBot="1" x14ac:dyDescent="0.3">
      <c r="B93" s="110"/>
      <c r="C93" s="110"/>
      <c r="D93" s="99">
        <v>1</v>
      </c>
      <c r="E93" s="75" t="s">
        <v>12</v>
      </c>
      <c r="F93" s="75" t="s">
        <v>22</v>
      </c>
      <c r="G93" s="76" t="s">
        <v>17</v>
      </c>
      <c r="H93" s="75" t="s">
        <v>32</v>
      </c>
      <c r="I93" s="79" t="s">
        <v>112</v>
      </c>
      <c r="J93" s="114" t="s">
        <v>387</v>
      </c>
      <c r="K93" s="110" t="s">
        <v>16</v>
      </c>
      <c r="L93" s="110" t="s">
        <v>113</v>
      </c>
      <c r="M93" s="124">
        <v>2886498000</v>
      </c>
      <c r="N93" s="110" t="s">
        <v>113</v>
      </c>
      <c r="O93" s="124">
        <v>3193269000</v>
      </c>
      <c r="P93" s="110" t="s">
        <v>592</v>
      </c>
      <c r="Q93" s="124">
        <f>3420557000-1859077646</f>
        <v>1561479354</v>
      </c>
      <c r="R93" s="110" t="s">
        <v>113</v>
      </c>
      <c r="S93" s="124">
        <v>3806811000</v>
      </c>
      <c r="T93" s="110" t="s">
        <v>113</v>
      </c>
      <c r="U93" s="124">
        <v>3806811000</v>
      </c>
      <c r="V93" s="110" t="s">
        <v>113</v>
      </c>
      <c r="W93" s="78">
        <f t="shared" ref="W93:W95" si="1">U93</f>
        <v>3806811000</v>
      </c>
      <c r="X93" s="110"/>
      <c r="Y93" s="110"/>
    </row>
    <row r="94" spans="2:32" ht="64.5" thickBot="1" x14ac:dyDescent="0.3">
      <c r="B94" s="110"/>
      <c r="C94" s="110"/>
      <c r="D94" s="99">
        <v>1</v>
      </c>
      <c r="E94" s="75" t="s">
        <v>12</v>
      </c>
      <c r="F94" s="75" t="s">
        <v>22</v>
      </c>
      <c r="G94" s="76" t="s">
        <v>17</v>
      </c>
      <c r="H94" s="75" t="s">
        <v>34</v>
      </c>
      <c r="I94" s="79" t="s">
        <v>114</v>
      </c>
      <c r="J94" s="114" t="s">
        <v>388</v>
      </c>
      <c r="K94" s="110" t="s">
        <v>16</v>
      </c>
      <c r="L94" s="110" t="s">
        <v>115</v>
      </c>
      <c r="M94" s="124">
        <v>127030500</v>
      </c>
      <c r="N94" s="110" t="s">
        <v>115</v>
      </c>
      <c r="O94" s="124">
        <v>127030500</v>
      </c>
      <c r="P94" s="110" t="s">
        <v>115</v>
      </c>
      <c r="Q94" s="124">
        <v>127030500</v>
      </c>
      <c r="R94" s="110" t="s">
        <v>115</v>
      </c>
      <c r="S94" s="124">
        <v>127030500</v>
      </c>
      <c r="T94" s="110" t="s">
        <v>115</v>
      </c>
      <c r="U94" s="124">
        <v>127030500</v>
      </c>
      <c r="V94" s="110" t="s">
        <v>115</v>
      </c>
      <c r="W94" s="78">
        <f t="shared" si="1"/>
        <v>127030500</v>
      </c>
      <c r="X94" s="110"/>
      <c r="Y94" s="110"/>
    </row>
    <row r="95" spans="2:32" ht="64.5" customHeight="1" thickBot="1" x14ac:dyDescent="0.3">
      <c r="B95" s="110"/>
      <c r="C95" s="110"/>
      <c r="D95" s="99">
        <v>1</v>
      </c>
      <c r="E95" s="75" t="s">
        <v>12</v>
      </c>
      <c r="F95" s="75" t="s">
        <v>22</v>
      </c>
      <c r="G95" s="76" t="s">
        <v>17</v>
      </c>
      <c r="H95" s="75" t="s">
        <v>44</v>
      </c>
      <c r="I95" s="79" t="s">
        <v>116</v>
      </c>
      <c r="J95" s="114" t="s">
        <v>389</v>
      </c>
      <c r="K95" s="110" t="s">
        <v>16</v>
      </c>
      <c r="L95" s="110" t="s">
        <v>117</v>
      </c>
      <c r="M95" s="124">
        <v>810000000</v>
      </c>
      <c r="N95" s="110" t="s">
        <v>117</v>
      </c>
      <c r="O95" s="124">
        <v>810000000</v>
      </c>
      <c r="P95" s="110" t="s">
        <v>117</v>
      </c>
      <c r="Q95" s="124">
        <v>1215000000</v>
      </c>
      <c r="R95" s="110" t="s">
        <v>117</v>
      </c>
      <c r="S95" s="124">
        <v>1215000000</v>
      </c>
      <c r="T95" s="110" t="s">
        <v>117</v>
      </c>
      <c r="U95" s="124">
        <v>1485000000</v>
      </c>
      <c r="V95" s="110" t="s">
        <v>117</v>
      </c>
      <c r="W95" s="78">
        <f t="shared" si="1"/>
        <v>1485000000</v>
      </c>
      <c r="X95" s="110"/>
      <c r="Y95" s="110"/>
    </row>
    <row r="96" spans="2:32" ht="84.75" customHeight="1" thickBot="1" x14ac:dyDescent="0.3">
      <c r="B96" s="110"/>
      <c r="C96" s="110"/>
      <c r="D96" s="99">
        <v>1</v>
      </c>
      <c r="E96" s="75" t="s">
        <v>12</v>
      </c>
      <c r="F96" s="75" t="s">
        <v>22</v>
      </c>
      <c r="G96" s="76" t="s">
        <v>17</v>
      </c>
      <c r="H96" s="75" t="s">
        <v>52</v>
      </c>
      <c r="I96" s="79" t="s">
        <v>118</v>
      </c>
      <c r="J96" s="79" t="s">
        <v>390</v>
      </c>
      <c r="K96" s="110" t="s">
        <v>16</v>
      </c>
      <c r="L96" s="110" t="s">
        <v>384</v>
      </c>
      <c r="M96" s="110" t="s">
        <v>16</v>
      </c>
      <c r="N96" s="110" t="s">
        <v>624</v>
      </c>
      <c r="O96" s="80">
        <v>500000000</v>
      </c>
      <c r="P96" s="110" t="s">
        <v>384</v>
      </c>
      <c r="Q96" s="110" t="s">
        <v>16</v>
      </c>
      <c r="R96" s="110" t="s">
        <v>630</v>
      </c>
      <c r="S96" s="80">
        <v>496694470</v>
      </c>
      <c r="T96" s="110" t="s">
        <v>384</v>
      </c>
      <c r="U96" s="110" t="s">
        <v>16</v>
      </c>
      <c r="V96" s="110" t="s">
        <v>384</v>
      </c>
      <c r="W96" s="110" t="s">
        <v>16</v>
      </c>
      <c r="X96" s="110"/>
      <c r="Y96" s="110"/>
    </row>
    <row r="97" spans="2:25" ht="84" customHeight="1" thickBot="1" x14ac:dyDescent="0.3">
      <c r="B97" s="110"/>
      <c r="C97" s="110"/>
      <c r="D97" s="99">
        <v>1</v>
      </c>
      <c r="E97" s="75" t="s">
        <v>12</v>
      </c>
      <c r="F97" s="75" t="s">
        <v>22</v>
      </c>
      <c r="G97" s="76" t="s">
        <v>17</v>
      </c>
      <c r="H97" s="75" t="s">
        <v>53</v>
      </c>
      <c r="I97" s="79" t="s">
        <v>119</v>
      </c>
      <c r="J97" s="79" t="s">
        <v>391</v>
      </c>
      <c r="K97" s="110" t="s">
        <v>16</v>
      </c>
      <c r="L97" s="110" t="s">
        <v>384</v>
      </c>
      <c r="M97" s="110" t="s">
        <v>16</v>
      </c>
      <c r="N97" s="110" t="s">
        <v>624</v>
      </c>
      <c r="O97" s="80">
        <v>500000000</v>
      </c>
      <c r="P97" s="110" t="s">
        <v>384</v>
      </c>
      <c r="Q97" s="110" t="s">
        <v>16</v>
      </c>
      <c r="R97" s="110" t="s">
        <v>624</v>
      </c>
      <c r="S97" s="80">
        <v>500000000</v>
      </c>
      <c r="T97" s="110" t="s">
        <v>624</v>
      </c>
      <c r="U97" s="80">
        <v>500000000</v>
      </c>
      <c r="V97" s="110" t="s">
        <v>384</v>
      </c>
      <c r="W97" s="110" t="s">
        <v>16</v>
      </c>
      <c r="X97" s="110"/>
      <c r="Y97" s="110"/>
    </row>
    <row r="98" spans="2:25" ht="51.75" thickBot="1" x14ac:dyDescent="0.3">
      <c r="B98" s="110"/>
      <c r="C98" s="110"/>
      <c r="D98" s="99">
        <v>1</v>
      </c>
      <c r="E98" s="75" t="s">
        <v>12</v>
      </c>
      <c r="F98" s="75" t="s">
        <v>22</v>
      </c>
      <c r="G98" s="76" t="s">
        <v>17</v>
      </c>
      <c r="H98" s="75" t="s">
        <v>55</v>
      </c>
      <c r="I98" s="79" t="s">
        <v>120</v>
      </c>
      <c r="J98" s="79" t="s">
        <v>392</v>
      </c>
      <c r="K98" s="110" t="s">
        <v>16</v>
      </c>
      <c r="L98" s="110" t="s">
        <v>384</v>
      </c>
      <c r="M98" s="110" t="s">
        <v>16</v>
      </c>
      <c r="N98" s="110" t="s">
        <v>624</v>
      </c>
      <c r="O98" s="80">
        <v>500000000</v>
      </c>
      <c r="P98" s="110" t="s">
        <v>384</v>
      </c>
      <c r="Q98" s="110" t="s">
        <v>16</v>
      </c>
      <c r="R98" s="110" t="s">
        <v>624</v>
      </c>
      <c r="S98" s="80">
        <v>500000000</v>
      </c>
      <c r="T98" s="110" t="s">
        <v>624</v>
      </c>
      <c r="U98" s="80">
        <v>500000000</v>
      </c>
      <c r="V98" s="110" t="s">
        <v>384</v>
      </c>
      <c r="W98" s="110" t="s">
        <v>16</v>
      </c>
      <c r="X98" s="110"/>
      <c r="Y98" s="110"/>
    </row>
    <row r="99" spans="2:25" ht="80.25" customHeight="1" thickBot="1" x14ac:dyDescent="0.3">
      <c r="B99" s="110"/>
      <c r="C99" s="110"/>
      <c r="D99" s="99">
        <v>1</v>
      </c>
      <c r="E99" s="75" t="s">
        <v>12</v>
      </c>
      <c r="F99" s="75" t="s">
        <v>22</v>
      </c>
      <c r="G99" s="76" t="s">
        <v>17</v>
      </c>
      <c r="H99" s="75" t="s">
        <v>121</v>
      </c>
      <c r="I99" s="79" t="s">
        <v>122</v>
      </c>
      <c r="J99" s="79" t="s">
        <v>393</v>
      </c>
      <c r="K99" s="110" t="s">
        <v>16</v>
      </c>
      <c r="L99" s="110" t="s">
        <v>543</v>
      </c>
      <c r="M99" s="88">
        <v>322217875</v>
      </c>
      <c r="N99" s="110" t="s">
        <v>543</v>
      </c>
      <c r="O99" s="80">
        <v>500000000</v>
      </c>
      <c r="P99" s="110" t="s">
        <v>328</v>
      </c>
      <c r="Q99" s="110" t="s">
        <v>16</v>
      </c>
      <c r="R99" s="110" t="s">
        <v>543</v>
      </c>
      <c r="S99" s="80">
        <v>500000000</v>
      </c>
      <c r="T99" s="110" t="s">
        <v>543</v>
      </c>
      <c r="U99" s="80">
        <v>500000000</v>
      </c>
      <c r="V99" s="110" t="s">
        <v>328</v>
      </c>
      <c r="W99" s="110" t="s">
        <v>16</v>
      </c>
      <c r="X99" s="110"/>
      <c r="Y99" s="110"/>
    </row>
    <row r="100" spans="2:25" ht="115.5" customHeight="1" thickBot="1" x14ac:dyDescent="0.3">
      <c r="B100" s="110"/>
      <c r="C100" s="110"/>
      <c r="D100" s="99">
        <v>1</v>
      </c>
      <c r="E100" s="75" t="s">
        <v>12</v>
      </c>
      <c r="F100" s="75" t="s">
        <v>22</v>
      </c>
      <c r="G100" s="76" t="s">
        <v>17</v>
      </c>
      <c r="H100" s="75" t="s">
        <v>123</v>
      </c>
      <c r="I100" s="79" t="s">
        <v>124</v>
      </c>
      <c r="J100" s="114" t="s">
        <v>394</v>
      </c>
      <c r="K100" s="110" t="s">
        <v>16</v>
      </c>
      <c r="L100" s="125" t="s">
        <v>115</v>
      </c>
      <c r="M100" s="124">
        <v>106800000</v>
      </c>
      <c r="N100" s="125" t="s">
        <v>115</v>
      </c>
      <c r="O100" s="124">
        <v>106800000</v>
      </c>
      <c r="P100" s="125" t="s">
        <v>115</v>
      </c>
      <c r="Q100" s="124">
        <v>106800000</v>
      </c>
      <c r="R100" s="125" t="s">
        <v>115</v>
      </c>
      <c r="S100" s="124">
        <v>106800000</v>
      </c>
      <c r="T100" s="125" t="s">
        <v>115</v>
      </c>
      <c r="U100" s="124">
        <v>106800000</v>
      </c>
      <c r="V100" s="125" t="s">
        <v>115</v>
      </c>
      <c r="W100" s="78">
        <f>U100</f>
        <v>106800000</v>
      </c>
      <c r="X100" s="110"/>
      <c r="Y100" s="110"/>
    </row>
    <row r="101" spans="2:25" ht="26.25" thickBot="1" x14ac:dyDescent="0.3">
      <c r="B101" s="110"/>
      <c r="C101" s="110"/>
      <c r="D101" s="99">
        <v>1</v>
      </c>
      <c r="E101" s="75" t="s">
        <v>12</v>
      </c>
      <c r="F101" s="75" t="s">
        <v>22</v>
      </c>
      <c r="G101" s="76" t="s">
        <v>17</v>
      </c>
      <c r="H101" s="75" t="s">
        <v>125</v>
      </c>
      <c r="I101" s="79" t="s">
        <v>126</v>
      </c>
      <c r="J101" s="114" t="s">
        <v>395</v>
      </c>
      <c r="K101" s="110" t="s">
        <v>16</v>
      </c>
      <c r="L101" s="125" t="s">
        <v>127</v>
      </c>
      <c r="M101" s="124">
        <v>1000000000</v>
      </c>
      <c r="N101" s="125" t="s">
        <v>127</v>
      </c>
      <c r="O101" s="124">
        <v>1000000000</v>
      </c>
      <c r="P101" s="125" t="s">
        <v>127</v>
      </c>
      <c r="Q101" s="124">
        <v>1000000000</v>
      </c>
      <c r="R101" s="125" t="s">
        <v>127</v>
      </c>
      <c r="S101" s="124">
        <v>1000000000</v>
      </c>
      <c r="T101" s="125" t="s">
        <v>127</v>
      </c>
      <c r="U101" s="124">
        <v>1000000000</v>
      </c>
      <c r="V101" s="125" t="s">
        <v>127</v>
      </c>
      <c r="W101" s="78">
        <f>U101</f>
        <v>1000000000</v>
      </c>
      <c r="X101" s="110"/>
      <c r="Y101" s="110"/>
    </row>
    <row r="102" spans="2:25" ht="51.75" thickBot="1" x14ac:dyDescent="0.3">
      <c r="B102" s="110"/>
      <c r="C102" s="110"/>
      <c r="D102" s="99">
        <v>1</v>
      </c>
      <c r="E102" s="75" t="s">
        <v>12</v>
      </c>
      <c r="F102" s="75" t="s">
        <v>22</v>
      </c>
      <c r="G102" s="76" t="s">
        <v>17</v>
      </c>
      <c r="H102" s="75" t="s">
        <v>128</v>
      </c>
      <c r="I102" s="79" t="s">
        <v>129</v>
      </c>
      <c r="J102" s="79" t="s">
        <v>396</v>
      </c>
      <c r="K102" s="110" t="s">
        <v>16</v>
      </c>
      <c r="L102" s="110" t="s">
        <v>330</v>
      </c>
      <c r="M102" s="110" t="s">
        <v>16</v>
      </c>
      <c r="N102" s="110" t="s">
        <v>330</v>
      </c>
      <c r="O102" s="110" t="s">
        <v>16</v>
      </c>
      <c r="P102" s="110" t="s">
        <v>330</v>
      </c>
      <c r="Q102" s="110" t="s">
        <v>16</v>
      </c>
      <c r="R102" s="110" t="s">
        <v>330</v>
      </c>
      <c r="S102" s="110" t="s">
        <v>16</v>
      </c>
      <c r="T102" s="110" t="s">
        <v>330</v>
      </c>
      <c r="U102" s="110" t="s">
        <v>16</v>
      </c>
      <c r="V102" s="110" t="s">
        <v>330</v>
      </c>
      <c r="W102" s="110" t="s">
        <v>16</v>
      </c>
      <c r="X102" s="110"/>
      <c r="Y102" s="110"/>
    </row>
    <row r="103" spans="2:25" ht="70.5" customHeight="1" thickBot="1" x14ac:dyDescent="0.3">
      <c r="B103" s="110"/>
      <c r="C103" s="110"/>
      <c r="D103" s="99">
        <v>1</v>
      </c>
      <c r="E103" s="75" t="s">
        <v>12</v>
      </c>
      <c r="F103" s="75" t="s">
        <v>22</v>
      </c>
      <c r="G103" s="76" t="s">
        <v>17</v>
      </c>
      <c r="H103" s="75" t="s">
        <v>130</v>
      </c>
      <c r="I103" s="126" t="s">
        <v>131</v>
      </c>
      <c r="J103" s="79" t="s">
        <v>397</v>
      </c>
      <c r="K103" s="110" t="s">
        <v>16</v>
      </c>
      <c r="L103" s="125" t="s">
        <v>132</v>
      </c>
      <c r="M103" s="101">
        <v>2799757529</v>
      </c>
      <c r="N103" s="125" t="s">
        <v>132</v>
      </c>
      <c r="O103" s="101">
        <v>2909733280</v>
      </c>
      <c r="P103" s="125" t="s">
        <v>132</v>
      </c>
      <c r="Q103" s="101">
        <v>2909733281</v>
      </c>
      <c r="R103" s="125" t="s">
        <v>132</v>
      </c>
      <c r="S103" s="101">
        <v>3249733281</v>
      </c>
      <c r="T103" s="125" t="s">
        <v>132</v>
      </c>
      <c r="U103" s="101">
        <v>2909733280</v>
      </c>
      <c r="V103" s="125" t="s">
        <v>132</v>
      </c>
      <c r="W103" s="78">
        <f>U103</f>
        <v>2909733280</v>
      </c>
      <c r="X103" s="110"/>
      <c r="Y103" s="110"/>
    </row>
    <row r="104" spans="2:25" ht="31.5" customHeight="1" thickBot="1" x14ac:dyDescent="0.3">
      <c r="B104" s="110"/>
      <c r="C104" s="110"/>
      <c r="D104" s="99">
        <v>1</v>
      </c>
      <c r="E104" s="75" t="s">
        <v>12</v>
      </c>
      <c r="F104" s="75" t="s">
        <v>22</v>
      </c>
      <c r="G104" s="76" t="s">
        <v>17</v>
      </c>
      <c r="H104" s="75" t="s">
        <v>133</v>
      </c>
      <c r="I104" s="79" t="s">
        <v>134</v>
      </c>
      <c r="J104" s="79" t="s">
        <v>398</v>
      </c>
      <c r="K104" s="110" t="s">
        <v>16</v>
      </c>
      <c r="L104" s="110" t="s">
        <v>328</v>
      </c>
      <c r="M104" s="110" t="s">
        <v>16</v>
      </c>
      <c r="N104" s="110" t="s">
        <v>328</v>
      </c>
      <c r="O104" s="110" t="s">
        <v>16</v>
      </c>
      <c r="P104" s="110" t="s">
        <v>328</v>
      </c>
      <c r="Q104" s="110" t="s">
        <v>16</v>
      </c>
      <c r="R104" s="110" t="s">
        <v>328</v>
      </c>
      <c r="S104" s="110" t="s">
        <v>16</v>
      </c>
      <c r="T104" s="110" t="s">
        <v>328</v>
      </c>
      <c r="U104" s="110" t="s">
        <v>16</v>
      </c>
      <c r="V104" s="110" t="s">
        <v>328</v>
      </c>
      <c r="W104" s="110" t="s">
        <v>16</v>
      </c>
      <c r="X104" s="110"/>
      <c r="Y104" s="110"/>
    </row>
    <row r="105" spans="2:25" ht="83.25" customHeight="1" thickBot="1" x14ac:dyDescent="0.3">
      <c r="B105" s="110"/>
      <c r="C105" s="110"/>
      <c r="D105" s="99">
        <v>1</v>
      </c>
      <c r="E105" s="75" t="s">
        <v>12</v>
      </c>
      <c r="F105" s="75" t="s">
        <v>22</v>
      </c>
      <c r="G105" s="76" t="s">
        <v>17</v>
      </c>
      <c r="H105" s="75" t="s">
        <v>135</v>
      </c>
      <c r="I105" s="79" t="s">
        <v>136</v>
      </c>
      <c r="J105" s="79" t="s">
        <v>399</v>
      </c>
      <c r="K105" s="110" t="s">
        <v>16</v>
      </c>
      <c r="L105" s="110" t="s">
        <v>328</v>
      </c>
      <c r="M105" s="110" t="s">
        <v>16</v>
      </c>
      <c r="N105" s="110" t="s">
        <v>328</v>
      </c>
      <c r="O105" s="110" t="s">
        <v>16</v>
      </c>
      <c r="P105" s="110" t="s">
        <v>328</v>
      </c>
      <c r="Q105" s="110" t="s">
        <v>16</v>
      </c>
      <c r="R105" s="110" t="s">
        <v>328</v>
      </c>
      <c r="S105" s="110" t="s">
        <v>16</v>
      </c>
      <c r="T105" s="110" t="s">
        <v>328</v>
      </c>
      <c r="U105" s="110" t="s">
        <v>16</v>
      </c>
      <c r="V105" s="110" t="s">
        <v>328</v>
      </c>
      <c r="W105" s="110" t="s">
        <v>16</v>
      </c>
      <c r="X105" s="110"/>
      <c r="Y105" s="110"/>
    </row>
    <row r="106" spans="2:25" ht="81.75" customHeight="1" thickBot="1" x14ac:dyDescent="0.3">
      <c r="B106" s="110"/>
      <c r="C106" s="110"/>
      <c r="D106" s="99">
        <v>1</v>
      </c>
      <c r="E106" s="75" t="s">
        <v>12</v>
      </c>
      <c r="F106" s="75" t="s">
        <v>22</v>
      </c>
      <c r="G106" s="76" t="s">
        <v>17</v>
      </c>
      <c r="H106" s="75" t="s">
        <v>137</v>
      </c>
      <c r="I106" s="79" t="s">
        <v>138</v>
      </c>
      <c r="J106" s="79" t="s">
        <v>400</v>
      </c>
      <c r="K106" s="110" t="s">
        <v>16</v>
      </c>
      <c r="L106" s="110" t="s">
        <v>328</v>
      </c>
      <c r="M106" s="110" t="s">
        <v>16</v>
      </c>
      <c r="N106" s="110" t="s">
        <v>328</v>
      </c>
      <c r="O106" s="110" t="s">
        <v>16</v>
      </c>
      <c r="P106" s="110" t="s">
        <v>328</v>
      </c>
      <c r="Q106" s="110" t="s">
        <v>16</v>
      </c>
      <c r="R106" s="110" t="s">
        <v>328</v>
      </c>
      <c r="S106" s="110" t="s">
        <v>16</v>
      </c>
      <c r="T106" s="110" t="s">
        <v>328</v>
      </c>
      <c r="U106" s="110" t="s">
        <v>16</v>
      </c>
      <c r="V106" s="110" t="s">
        <v>328</v>
      </c>
      <c r="W106" s="110" t="s">
        <v>16</v>
      </c>
      <c r="X106" s="110"/>
      <c r="Y106" s="110"/>
    </row>
    <row r="107" spans="2:25" ht="77.25" thickBot="1" x14ac:dyDescent="0.3">
      <c r="B107" s="110"/>
      <c r="C107" s="110"/>
      <c r="D107" s="99">
        <v>1</v>
      </c>
      <c r="E107" s="75" t="s">
        <v>12</v>
      </c>
      <c r="F107" s="75" t="s">
        <v>22</v>
      </c>
      <c r="G107" s="76" t="s">
        <v>17</v>
      </c>
      <c r="H107" s="75" t="s">
        <v>139</v>
      </c>
      <c r="I107" s="79" t="s">
        <v>140</v>
      </c>
      <c r="J107" s="79" t="s">
        <v>401</v>
      </c>
      <c r="K107" s="110" t="s">
        <v>16</v>
      </c>
      <c r="L107" s="110" t="s">
        <v>328</v>
      </c>
      <c r="M107" s="110" t="s">
        <v>16</v>
      </c>
      <c r="N107" s="110" t="s">
        <v>328</v>
      </c>
      <c r="O107" s="110" t="s">
        <v>16</v>
      </c>
      <c r="P107" s="110" t="s">
        <v>328</v>
      </c>
      <c r="Q107" s="110" t="s">
        <v>16</v>
      </c>
      <c r="R107" s="110" t="s">
        <v>328</v>
      </c>
      <c r="S107" s="110" t="s">
        <v>16</v>
      </c>
      <c r="T107" s="110" t="s">
        <v>328</v>
      </c>
      <c r="U107" s="110" t="s">
        <v>16</v>
      </c>
      <c r="V107" s="110" t="s">
        <v>328</v>
      </c>
      <c r="W107" s="110" t="s">
        <v>16</v>
      </c>
      <c r="X107" s="110"/>
      <c r="Y107" s="110"/>
    </row>
    <row r="108" spans="2:25" ht="64.5" thickBot="1" x14ac:dyDescent="0.3">
      <c r="B108" s="110"/>
      <c r="C108" s="110"/>
      <c r="D108" s="99">
        <v>1</v>
      </c>
      <c r="E108" s="75" t="s">
        <v>12</v>
      </c>
      <c r="F108" s="75" t="s">
        <v>22</v>
      </c>
      <c r="G108" s="76" t="s">
        <v>17</v>
      </c>
      <c r="H108" s="75" t="s">
        <v>141</v>
      </c>
      <c r="I108" s="79" t="s">
        <v>142</v>
      </c>
      <c r="J108" s="79" t="s">
        <v>402</v>
      </c>
      <c r="K108" s="110" t="s">
        <v>16</v>
      </c>
      <c r="L108" s="125" t="s">
        <v>403</v>
      </c>
      <c r="M108" s="124">
        <f>14653*1050000</f>
        <v>15385650000</v>
      </c>
      <c r="N108" s="125" t="s">
        <v>403</v>
      </c>
      <c r="O108" s="124">
        <f>14653*1050000</f>
        <v>15385650000</v>
      </c>
      <c r="P108" s="125" t="s">
        <v>403</v>
      </c>
      <c r="Q108" s="124">
        <f>14653*1050000</f>
        <v>15385650000</v>
      </c>
      <c r="R108" s="125" t="s">
        <v>403</v>
      </c>
      <c r="S108" s="124">
        <f>14653*1050000</f>
        <v>15385650000</v>
      </c>
      <c r="T108" s="125" t="s">
        <v>403</v>
      </c>
      <c r="U108" s="124">
        <v>16154932500</v>
      </c>
      <c r="V108" s="102" t="str">
        <f>T108</f>
        <v>141 Peserta Didik</v>
      </c>
      <c r="W108" s="78">
        <f>U108</f>
        <v>16154932500</v>
      </c>
      <c r="X108" s="110"/>
      <c r="Y108" s="110"/>
    </row>
    <row r="109" spans="2:25" ht="39" thickBot="1" x14ac:dyDescent="0.3">
      <c r="B109" s="110"/>
      <c r="C109" s="110"/>
      <c r="D109" s="99">
        <v>1</v>
      </c>
      <c r="E109" s="75" t="s">
        <v>12</v>
      </c>
      <c r="F109" s="75" t="s">
        <v>22</v>
      </c>
      <c r="G109" s="76" t="s">
        <v>17</v>
      </c>
      <c r="H109" s="75" t="s">
        <v>143</v>
      </c>
      <c r="I109" s="79" t="s">
        <v>144</v>
      </c>
      <c r="J109" s="79" t="s">
        <v>404</v>
      </c>
      <c r="K109" s="110" t="s">
        <v>16</v>
      </c>
      <c r="L109" s="110" t="s">
        <v>628</v>
      </c>
      <c r="M109" s="80">
        <v>100000000</v>
      </c>
      <c r="N109" s="110" t="s">
        <v>629</v>
      </c>
      <c r="O109" s="80">
        <v>500000000</v>
      </c>
      <c r="P109" s="110" t="s">
        <v>330</v>
      </c>
      <c r="Q109" s="110"/>
      <c r="R109" s="110" t="s">
        <v>629</v>
      </c>
      <c r="S109" s="80">
        <v>500000000</v>
      </c>
      <c r="T109" s="110" t="s">
        <v>330</v>
      </c>
      <c r="U109" s="110"/>
      <c r="V109" s="110" t="s">
        <v>330</v>
      </c>
      <c r="W109" s="110"/>
      <c r="X109" s="110"/>
      <c r="Y109" s="110"/>
    </row>
    <row r="110" spans="2:25" ht="64.5" thickBot="1" x14ac:dyDescent="0.3">
      <c r="B110" s="110"/>
      <c r="C110" s="110"/>
      <c r="D110" s="99">
        <v>1</v>
      </c>
      <c r="E110" s="75" t="s">
        <v>12</v>
      </c>
      <c r="F110" s="75" t="s">
        <v>22</v>
      </c>
      <c r="G110" s="76" t="s">
        <v>17</v>
      </c>
      <c r="H110" s="75" t="s">
        <v>145</v>
      </c>
      <c r="I110" s="79" t="s">
        <v>146</v>
      </c>
      <c r="J110" s="114" t="s">
        <v>405</v>
      </c>
      <c r="K110" s="110" t="s">
        <v>16</v>
      </c>
      <c r="L110" s="125" t="s">
        <v>406</v>
      </c>
      <c r="M110" s="101">
        <v>60000000</v>
      </c>
      <c r="N110" s="125" t="s">
        <v>406</v>
      </c>
      <c r="O110" s="101">
        <v>65000000</v>
      </c>
      <c r="P110" s="125" t="s">
        <v>406</v>
      </c>
      <c r="Q110" s="101">
        <v>80000000</v>
      </c>
      <c r="R110" s="125" t="s">
        <v>406</v>
      </c>
      <c r="S110" s="101">
        <v>75000000</v>
      </c>
      <c r="T110" s="125" t="s">
        <v>406</v>
      </c>
      <c r="U110" s="101">
        <v>75000000</v>
      </c>
      <c r="V110" s="102" t="str">
        <f t="shared" ref="V110:W112" si="2">T110</f>
        <v>141 Satuan Pendidikan</v>
      </c>
      <c r="W110" s="78">
        <f t="shared" si="2"/>
        <v>75000000</v>
      </c>
      <c r="X110" s="110"/>
      <c r="Y110" s="110"/>
    </row>
    <row r="111" spans="2:25" ht="77.25" thickBot="1" x14ac:dyDescent="0.3">
      <c r="B111" s="110"/>
      <c r="C111" s="110"/>
      <c r="D111" s="99">
        <v>1</v>
      </c>
      <c r="E111" s="75" t="s">
        <v>12</v>
      </c>
      <c r="F111" s="75" t="s">
        <v>22</v>
      </c>
      <c r="G111" s="76" t="s">
        <v>17</v>
      </c>
      <c r="H111" s="75" t="s">
        <v>147</v>
      </c>
      <c r="I111" s="79" t="s">
        <v>148</v>
      </c>
      <c r="J111" s="79" t="s">
        <v>407</v>
      </c>
      <c r="K111" s="110" t="s">
        <v>16</v>
      </c>
      <c r="L111" s="125" t="s">
        <v>408</v>
      </c>
      <c r="M111" s="103">
        <v>61548061</v>
      </c>
      <c r="N111" s="125" t="s">
        <v>408</v>
      </c>
      <c r="O111" s="103">
        <v>66549773</v>
      </c>
      <c r="P111" s="125" t="s">
        <v>408</v>
      </c>
      <c r="Q111" s="103">
        <v>95000000</v>
      </c>
      <c r="R111" s="125" t="s">
        <v>408</v>
      </c>
      <c r="S111" s="103">
        <v>100000000</v>
      </c>
      <c r="T111" s="125" t="s">
        <v>408</v>
      </c>
      <c r="U111" s="103">
        <v>110000000</v>
      </c>
      <c r="V111" s="102" t="str">
        <f t="shared" si="2"/>
        <v>Satuan Pendidikan</v>
      </c>
      <c r="W111" s="78">
        <f t="shared" si="2"/>
        <v>110000000</v>
      </c>
      <c r="X111" s="110"/>
      <c r="Y111" s="110"/>
    </row>
    <row r="112" spans="2:25" ht="77.25" thickBot="1" x14ac:dyDescent="0.3">
      <c r="B112" s="110"/>
      <c r="C112" s="110"/>
      <c r="D112" s="99">
        <v>1</v>
      </c>
      <c r="E112" s="75" t="s">
        <v>12</v>
      </c>
      <c r="F112" s="75" t="s">
        <v>22</v>
      </c>
      <c r="G112" s="76" t="s">
        <v>17</v>
      </c>
      <c r="H112" s="75" t="s">
        <v>149</v>
      </c>
      <c r="I112" s="79" t="s">
        <v>150</v>
      </c>
      <c r="J112" s="114" t="s">
        <v>409</v>
      </c>
      <c r="K112" s="110" t="s">
        <v>16</v>
      </c>
      <c r="L112" s="125" t="s">
        <v>627</v>
      </c>
      <c r="M112" s="101">
        <v>242000000</v>
      </c>
      <c r="N112" s="125" t="s">
        <v>627</v>
      </c>
      <c r="O112" s="101">
        <v>72000000</v>
      </c>
      <c r="P112" s="125" t="s">
        <v>600</v>
      </c>
      <c r="Q112" s="101">
        <v>75000000</v>
      </c>
      <c r="R112" s="125" t="s">
        <v>600</v>
      </c>
      <c r="S112" s="101">
        <v>65000000</v>
      </c>
      <c r="T112" s="125" t="s">
        <v>600</v>
      </c>
      <c r="U112" s="101">
        <v>65000000</v>
      </c>
      <c r="V112" s="102" t="str">
        <f t="shared" si="2"/>
        <v>65 Peserta Didik</v>
      </c>
      <c r="W112" s="78">
        <f t="shared" si="2"/>
        <v>65000000</v>
      </c>
      <c r="X112" s="110"/>
      <c r="Y112" s="110"/>
    </row>
    <row r="113" spans="2:25" ht="64.5" thickBot="1" x14ac:dyDescent="0.3">
      <c r="B113" s="110"/>
      <c r="C113" s="110"/>
      <c r="D113" s="99">
        <v>1</v>
      </c>
      <c r="E113" s="75" t="s">
        <v>12</v>
      </c>
      <c r="F113" s="75" t="s">
        <v>22</v>
      </c>
      <c r="G113" s="76" t="s">
        <v>17</v>
      </c>
      <c r="H113" s="75" t="s">
        <v>151</v>
      </c>
      <c r="I113" s="79" t="s">
        <v>152</v>
      </c>
      <c r="J113" s="79" t="s">
        <v>411</v>
      </c>
      <c r="K113" s="110" t="s">
        <v>16</v>
      </c>
      <c r="L113" s="110" t="s">
        <v>335</v>
      </c>
      <c r="M113" s="110" t="s">
        <v>16</v>
      </c>
      <c r="N113" s="110" t="s">
        <v>335</v>
      </c>
      <c r="O113" s="110" t="s">
        <v>16</v>
      </c>
      <c r="P113" s="110" t="s">
        <v>335</v>
      </c>
      <c r="Q113" s="110" t="s">
        <v>16</v>
      </c>
      <c r="R113" s="110" t="s">
        <v>335</v>
      </c>
      <c r="S113" s="110" t="s">
        <v>16</v>
      </c>
      <c r="T113" s="110" t="s">
        <v>335</v>
      </c>
      <c r="U113" s="110" t="s">
        <v>16</v>
      </c>
      <c r="V113" s="110" t="s">
        <v>335</v>
      </c>
      <c r="W113" s="110" t="s">
        <v>16</v>
      </c>
      <c r="X113" s="110"/>
      <c r="Y113" s="110"/>
    </row>
    <row r="114" spans="2:25" ht="141" thickBot="1" x14ac:dyDescent="0.3">
      <c r="B114" s="110"/>
      <c r="C114" s="110"/>
      <c r="D114" s="99">
        <v>1</v>
      </c>
      <c r="E114" s="75" t="s">
        <v>12</v>
      </c>
      <c r="F114" s="75" t="s">
        <v>22</v>
      </c>
      <c r="G114" s="76" t="s">
        <v>17</v>
      </c>
      <c r="H114" s="75" t="s">
        <v>153</v>
      </c>
      <c r="I114" s="79" t="s">
        <v>154</v>
      </c>
      <c r="J114" s="79" t="s">
        <v>412</v>
      </c>
      <c r="K114" s="110" t="s">
        <v>16</v>
      </c>
      <c r="L114" s="110" t="s">
        <v>335</v>
      </c>
      <c r="M114" s="110" t="s">
        <v>16</v>
      </c>
      <c r="N114" s="110" t="s">
        <v>335</v>
      </c>
      <c r="O114" s="110" t="s">
        <v>16</v>
      </c>
      <c r="P114" s="110" t="s">
        <v>335</v>
      </c>
      <c r="Q114" s="110" t="s">
        <v>16</v>
      </c>
      <c r="R114" s="110" t="s">
        <v>335</v>
      </c>
      <c r="S114" s="110" t="s">
        <v>16</v>
      </c>
      <c r="T114" s="110" t="s">
        <v>335</v>
      </c>
      <c r="U114" s="110" t="s">
        <v>16</v>
      </c>
      <c r="V114" s="110" t="s">
        <v>335</v>
      </c>
      <c r="W114" s="110" t="s">
        <v>16</v>
      </c>
      <c r="X114" s="110"/>
      <c r="Y114" s="110"/>
    </row>
    <row r="115" spans="2:25" ht="64.5" thickBot="1" x14ac:dyDescent="0.3">
      <c r="B115" s="110"/>
      <c r="C115" s="110"/>
      <c r="D115" s="99">
        <v>1</v>
      </c>
      <c r="E115" s="75" t="s">
        <v>12</v>
      </c>
      <c r="F115" s="75" t="s">
        <v>22</v>
      </c>
      <c r="G115" s="76" t="s">
        <v>17</v>
      </c>
      <c r="H115" s="75" t="s">
        <v>155</v>
      </c>
      <c r="I115" s="79" t="s">
        <v>156</v>
      </c>
      <c r="J115" s="114" t="s">
        <v>413</v>
      </c>
      <c r="K115" s="110" t="s">
        <v>16</v>
      </c>
      <c r="L115" s="125" t="s">
        <v>406</v>
      </c>
      <c r="M115" s="101">
        <v>426863972</v>
      </c>
      <c r="N115" s="125" t="s">
        <v>406</v>
      </c>
      <c r="O115" s="101">
        <v>468117219</v>
      </c>
      <c r="P115" s="125" t="s">
        <v>406</v>
      </c>
      <c r="Q115" s="101">
        <v>513855498</v>
      </c>
      <c r="R115" s="125" t="s">
        <v>406</v>
      </c>
      <c r="S115" s="101">
        <v>514171704</v>
      </c>
      <c r="T115" s="125" t="s">
        <v>406</v>
      </c>
      <c r="U115" s="101">
        <v>516073656</v>
      </c>
      <c r="V115" s="125" t="s">
        <v>406</v>
      </c>
      <c r="W115" s="78">
        <f t="shared" ref="W115:W120" si="3">U115</f>
        <v>516073656</v>
      </c>
      <c r="X115" s="110"/>
      <c r="Y115" s="110"/>
    </row>
    <row r="116" spans="2:25" ht="51.75" thickBot="1" x14ac:dyDescent="0.3">
      <c r="B116" s="110"/>
      <c r="C116" s="110"/>
      <c r="D116" s="99">
        <v>1</v>
      </c>
      <c r="E116" s="75" t="s">
        <v>12</v>
      </c>
      <c r="F116" s="75" t="s">
        <v>22</v>
      </c>
      <c r="G116" s="76" t="s">
        <v>17</v>
      </c>
      <c r="H116" s="75" t="s">
        <v>157</v>
      </c>
      <c r="I116" s="79" t="s">
        <v>158</v>
      </c>
      <c r="J116" s="79" t="s">
        <v>414</v>
      </c>
      <c r="K116" s="110" t="s">
        <v>16</v>
      </c>
      <c r="L116" s="125" t="s">
        <v>406</v>
      </c>
      <c r="M116" s="124">
        <v>60000000</v>
      </c>
      <c r="N116" s="125" t="s">
        <v>406</v>
      </c>
      <c r="O116" s="124">
        <v>60000000</v>
      </c>
      <c r="P116" s="125" t="s">
        <v>406</v>
      </c>
      <c r="Q116" s="124">
        <v>70000000</v>
      </c>
      <c r="R116" s="125" t="s">
        <v>406</v>
      </c>
      <c r="S116" s="124">
        <v>70000000</v>
      </c>
      <c r="T116" s="125" t="s">
        <v>406</v>
      </c>
      <c r="U116" s="124">
        <v>70000000</v>
      </c>
      <c r="V116" s="125" t="s">
        <v>406</v>
      </c>
      <c r="W116" s="78">
        <f t="shared" si="3"/>
        <v>70000000</v>
      </c>
      <c r="X116" s="110"/>
      <c r="Y116" s="110"/>
    </row>
    <row r="117" spans="2:25" ht="64.5" thickBot="1" x14ac:dyDescent="0.3">
      <c r="B117" s="110"/>
      <c r="C117" s="110"/>
      <c r="D117" s="99">
        <v>1</v>
      </c>
      <c r="E117" s="75" t="s">
        <v>12</v>
      </c>
      <c r="F117" s="75" t="s">
        <v>22</v>
      </c>
      <c r="G117" s="76" t="s">
        <v>17</v>
      </c>
      <c r="H117" s="75" t="s">
        <v>159</v>
      </c>
      <c r="I117" s="79" t="s">
        <v>160</v>
      </c>
      <c r="J117" s="79" t="s">
        <v>586</v>
      </c>
      <c r="K117" s="110" t="s">
        <v>16</v>
      </c>
      <c r="L117" s="125" t="s">
        <v>715</v>
      </c>
      <c r="M117" s="124">
        <v>60000000</v>
      </c>
      <c r="N117" s="125" t="s">
        <v>716</v>
      </c>
      <c r="O117" s="124">
        <v>60000000</v>
      </c>
      <c r="P117" s="125" t="s">
        <v>717</v>
      </c>
      <c r="Q117" s="124">
        <v>70000000</v>
      </c>
      <c r="R117" s="125" t="s">
        <v>717</v>
      </c>
      <c r="S117" s="124">
        <v>70000000</v>
      </c>
      <c r="T117" s="125" t="s">
        <v>717</v>
      </c>
      <c r="U117" s="124">
        <v>70000000</v>
      </c>
      <c r="V117" s="125" t="s">
        <v>717</v>
      </c>
      <c r="W117" s="78">
        <f>U117</f>
        <v>70000000</v>
      </c>
      <c r="X117" s="110"/>
      <c r="Y117" s="110"/>
    </row>
    <row r="118" spans="2:25" ht="64.5" thickBot="1" x14ac:dyDescent="0.3">
      <c r="B118" s="110"/>
      <c r="C118" s="110"/>
      <c r="D118" s="99">
        <v>1</v>
      </c>
      <c r="E118" s="75" t="s">
        <v>12</v>
      </c>
      <c r="F118" s="75" t="s">
        <v>22</v>
      </c>
      <c r="G118" s="76" t="s">
        <v>17</v>
      </c>
      <c r="H118" s="75">
        <v>31</v>
      </c>
      <c r="I118" s="79" t="s">
        <v>417</v>
      </c>
      <c r="J118" s="79" t="s">
        <v>416</v>
      </c>
      <c r="K118" s="110"/>
      <c r="L118" s="110" t="s">
        <v>335</v>
      </c>
      <c r="M118" s="124"/>
      <c r="N118" s="110" t="s">
        <v>335</v>
      </c>
      <c r="O118" s="124"/>
      <c r="P118" s="110" t="s">
        <v>335</v>
      </c>
      <c r="Q118" s="124"/>
      <c r="R118" s="110" t="s">
        <v>335</v>
      </c>
      <c r="S118" s="124"/>
      <c r="T118" s="110" t="s">
        <v>335</v>
      </c>
      <c r="U118" s="124"/>
      <c r="V118" s="110" t="s">
        <v>335</v>
      </c>
      <c r="W118" s="78"/>
      <c r="X118" s="110"/>
      <c r="Y118" s="110"/>
    </row>
    <row r="119" spans="2:25" ht="51.75" thickBot="1" x14ac:dyDescent="0.3">
      <c r="B119" s="110"/>
      <c r="C119" s="110"/>
      <c r="D119" s="99">
        <v>1</v>
      </c>
      <c r="E119" s="75" t="s">
        <v>12</v>
      </c>
      <c r="F119" s="75" t="s">
        <v>22</v>
      </c>
      <c r="G119" s="76" t="s">
        <v>17</v>
      </c>
      <c r="H119" s="75">
        <v>32</v>
      </c>
      <c r="I119" s="79" t="s">
        <v>418</v>
      </c>
      <c r="J119" s="79" t="s">
        <v>587</v>
      </c>
      <c r="K119" s="110"/>
      <c r="L119" s="125" t="s">
        <v>384</v>
      </c>
      <c r="M119" s="124"/>
      <c r="N119" s="125" t="s">
        <v>384</v>
      </c>
      <c r="O119" s="124"/>
      <c r="P119" s="125" t="s">
        <v>384</v>
      </c>
      <c r="Q119" s="124"/>
      <c r="R119" s="125" t="s">
        <v>384</v>
      </c>
      <c r="S119" s="124"/>
      <c r="T119" s="125" t="s">
        <v>624</v>
      </c>
      <c r="U119" s="124">
        <v>500000000</v>
      </c>
      <c r="V119" s="125" t="s">
        <v>384</v>
      </c>
      <c r="W119" s="78"/>
      <c r="X119" s="110"/>
      <c r="Y119" s="110"/>
    </row>
    <row r="120" spans="2:25" ht="51.75" thickBot="1" x14ac:dyDescent="0.3">
      <c r="B120" s="110"/>
      <c r="C120" s="110"/>
      <c r="D120" s="99">
        <v>1</v>
      </c>
      <c r="E120" s="75" t="s">
        <v>12</v>
      </c>
      <c r="F120" s="75" t="s">
        <v>22</v>
      </c>
      <c r="G120" s="76" t="s">
        <v>17</v>
      </c>
      <c r="H120" s="75">
        <v>33</v>
      </c>
      <c r="I120" s="79" t="s">
        <v>419</v>
      </c>
      <c r="J120" s="79" t="s">
        <v>420</v>
      </c>
      <c r="K120" s="110" t="s">
        <v>16</v>
      </c>
      <c r="L120" s="125" t="s">
        <v>421</v>
      </c>
      <c r="M120" s="124">
        <v>60000000</v>
      </c>
      <c r="N120" s="125" t="s">
        <v>421</v>
      </c>
      <c r="O120" s="124">
        <v>60000000</v>
      </c>
      <c r="P120" s="125" t="s">
        <v>421</v>
      </c>
      <c r="Q120" s="124">
        <v>70000000</v>
      </c>
      <c r="R120" s="125" t="s">
        <v>421</v>
      </c>
      <c r="S120" s="124">
        <v>70000000</v>
      </c>
      <c r="T120" s="125" t="s">
        <v>421</v>
      </c>
      <c r="U120" s="124">
        <v>70000000</v>
      </c>
      <c r="V120" s="125" t="s">
        <v>421</v>
      </c>
      <c r="W120" s="78">
        <f t="shared" si="3"/>
        <v>70000000</v>
      </c>
      <c r="X120" s="110"/>
      <c r="Y120" s="110"/>
    </row>
    <row r="121" spans="2:25" ht="45.6" customHeight="1" thickBot="1" x14ac:dyDescent="0.3">
      <c r="B121" s="110"/>
      <c r="C121" s="110"/>
      <c r="D121" s="99">
        <v>1</v>
      </c>
      <c r="E121" s="75" t="s">
        <v>12</v>
      </c>
      <c r="F121" s="75" t="s">
        <v>22</v>
      </c>
      <c r="G121" s="76" t="s">
        <v>17</v>
      </c>
      <c r="H121" s="75">
        <v>34</v>
      </c>
      <c r="I121" s="127" t="s">
        <v>648</v>
      </c>
      <c r="J121" s="128" t="s">
        <v>655</v>
      </c>
      <c r="K121" s="110" t="s">
        <v>16</v>
      </c>
      <c r="L121" s="129" t="s">
        <v>335</v>
      </c>
      <c r="M121" s="110" t="s">
        <v>16</v>
      </c>
      <c r="N121" s="129" t="s">
        <v>335</v>
      </c>
      <c r="O121" s="110" t="s">
        <v>16</v>
      </c>
      <c r="P121" s="129" t="s">
        <v>335</v>
      </c>
      <c r="Q121" s="110" t="s">
        <v>16</v>
      </c>
      <c r="R121" s="129" t="s">
        <v>335</v>
      </c>
      <c r="S121" s="110" t="s">
        <v>16</v>
      </c>
      <c r="T121" s="129" t="s">
        <v>335</v>
      </c>
      <c r="U121" s="110" t="s">
        <v>16</v>
      </c>
      <c r="V121" s="129" t="s">
        <v>335</v>
      </c>
      <c r="W121" s="78"/>
      <c r="X121" s="110"/>
      <c r="Y121" s="110"/>
    </row>
    <row r="122" spans="2:25" ht="79.900000000000006" customHeight="1" thickBot="1" x14ac:dyDescent="0.3">
      <c r="B122" s="110"/>
      <c r="C122" s="110"/>
      <c r="D122" s="99">
        <v>1</v>
      </c>
      <c r="E122" s="75" t="s">
        <v>12</v>
      </c>
      <c r="F122" s="75" t="s">
        <v>22</v>
      </c>
      <c r="G122" s="76" t="s">
        <v>17</v>
      </c>
      <c r="H122" s="75">
        <v>35</v>
      </c>
      <c r="I122" s="127" t="s">
        <v>649</v>
      </c>
      <c r="J122" s="128" t="s">
        <v>656</v>
      </c>
      <c r="K122" s="110" t="s">
        <v>16</v>
      </c>
      <c r="L122" s="129" t="s">
        <v>335</v>
      </c>
      <c r="M122" s="110" t="s">
        <v>16</v>
      </c>
      <c r="N122" s="129" t="s">
        <v>335</v>
      </c>
      <c r="O122" s="110" t="s">
        <v>16</v>
      </c>
      <c r="P122" s="129" t="s">
        <v>335</v>
      </c>
      <c r="Q122" s="110" t="s">
        <v>16</v>
      </c>
      <c r="R122" s="129" t="s">
        <v>335</v>
      </c>
      <c r="S122" s="110" t="s">
        <v>16</v>
      </c>
      <c r="T122" s="129" t="s">
        <v>335</v>
      </c>
      <c r="U122" s="110" t="s">
        <v>16</v>
      </c>
      <c r="V122" s="129" t="s">
        <v>335</v>
      </c>
      <c r="W122" s="78"/>
      <c r="X122" s="110"/>
      <c r="Y122" s="110"/>
    </row>
    <row r="123" spans="2:25" ht="45.6" customHeight="1" thickBot="1" x14ac:dyDescent="0.3">
      <c r="B123" s="110"/>
      <c r="C123" s="110"/>
      <c r="D123" s="99">
        <v>1</v>
      </c>
      <c r="E123" s="75" t="s">
        <v>12</v>
      </c>
      <c r="F123" s="75" t="s">
        <v>22</v>
      </c>
      <c r="G123" s="76" t="s">
        <v>17</v>
      </c>
      <c r="H123" s="75">
        <v>36</v>
      </c>
      <c r="I123" s="127" t="s">
        <v>650</v>
      </c>
      <c r="J123" s="128" t="s">
        <v>657</v>
      </c>
      <c r="K123" s="110" t="s">
        <v>16</v>
      </c>
      <c r="L123" s="129" t="s">
        <v>662</v>
      </c>
      <c r="M123" s="110" t="s">
        <v>16</v>
      </c>
      <c r="N123" s="129" t="s">
        <v>662</v>
      </c>
      <c r="O123" s="110" t="s">
        <v>16</v>
      </c>
      <c r="P123" s="129" t="s">
        <v>662</v>
      </c>
      <c r="Q123" s="110" t="s">
        <v>16</v>
      </c>
      <c r="R123" s="129" t="s">
        <v>662</v>
      </c>
      <c r="S123" s="110" t="s">
        <v>16</v>
      </c>
      <c r="T123" s="129" t="s">
        <v>662</v>
      </c>
      <c r="U123" s="110" t="s">
        <v>16</v>
      </c>
      <c r="V123" s="129" t="s">
        <v>662</v>
      </c>
      <c r="W123" s="78"/>
      <c r="X123" s="110"/>
      <c r="Y123" s="110"/>
    </row>
    <row r="124" spans="2:25" ht="45.6" customHeight="1" thickBot="1" x14ac:dyDescent="0.3">
      <c r="B124" s="110"/>
      <c r="C124" s="110"/>
      <c r="D124" s="99">
        <v>1</v>
      </c>
      <c r="E124" s="75" t="s">
        <v>12</v>
      </c>
      <c r="F124" s="75" t="s">
        <v>22</v>
      </c>
      <c r="G124" s="76" t="s">
        <v>17</v>
      </c>
      <c r="H124" s="75">
        <v>37</v>
      </c>
      <c r="I124" s="127" t="s">
        <v>651</v>
      </c>
      <c r="J124" s="128" t="s">
        <v>658</v>
      </c>
      <c r="K124" s="110" t="s">
        <v>16</v>
      </c>
      <c r="L124" s="129" t="s">
        <v>335</v>
      </c>
      <c r="M124" s="110" t="s">
        <v>16</v>
      </c>
      <c r="N124" s="129" t="s">
        <v>335</v>
      </c>
      <c r="O124" s="110" t="s">
        <v>16</v>
      </c>
      <c r="P124" s="129" t="s">
        <v>335</v>
      </c>
      <c r="Q124" s="110" t="s">
        <v>16</v>
      </c>
      <c r="R124" s="129" t="s">
        <v>335</v>
      </c>
      <c r="S124" s="110" t="s">
        <v>16</v>
      </c>
      <c r="T124" s="129" t="s">
        <v>335</v>
      </c>
      <c r="U124" s="110" t="s">
        <v>16</v>
      </c>
      <c r="V124" s="129" t="s">
        <v>335</v>
      </c>
      <c r="W124" s="78"/>
      <c r="X124" s="110"/>
      <c r="Y124" s="110"/>
    </row>
    <row r="125" spans="2:25" ht="45.6" customHeight="1" thickBot="1" x14ac:dyDescent="0.3">
      <c r="B125" s="110"/>
      <c r="C125" s="110"/>
      <c r="D125" s="99">
        <v>1</v>
      </c>
      <c r="E125" s="75" t="s">
        <v>12</v>
      </c>
      <c r="F125" s="75" t="s">
        <v>22</v>
      </c>
      <c r="G125" s="76" t="s">
        <v>17</v>
      </c>
      <c r="H125" s="75">
        <v>38</v>
      </c>
      <c r="I125" s="127" t="s">
        <v>652</v>
      </c>
      <c r="J125" s="128" t="s">
        <v>659</v>
      </c>
      <c r="K125" s="110" t="s">
        <v>16</v>
      </c>
      <c r="L125" s="129" t="s">
        <v>319</v>
      </c>
      <c r="M125" s="110" t="s">
        <v>16</v>
      </c>
      <c r="N125" s="129" t="s">
        <v>319</v>
      </c>
      <c r="O125" s="110" t="s">
        <v>16</v>
      </c>
      <c r="P125" s="129" t="s">
        <v>319</v>
      </c>
      <c r="Q125" s="110" t="s">
        <v>16</v>
      </c>
      <c r="R125" s="129" t="s">
        <v>319</v>
      </c>
      <c r="S125" s="110" t="s">
        <v>16</v>
      </c>
      <c r="T125" s="129" t="s">
        <v>319</v>
      </c>
      <c r="U125" s="110" t="s">
        <v>16</v>
      </c>
      <c r="V125" s="129" t="s">
        <v>319</v>
      </c>
      <c r="W125" s="78"/>
      <c r="X125" s="110"/>
      <c r="Y125" s="110"/>
    </row>
    <row r="126" spans="2:25" ht="45.6" customHeight="1" thickBot="1" x14ac:dyDescent="0.3">
      <c r="B126" s="110"/>
      <c r="C126" s="110"/>
      <c r="D126" s="99">
        <v>1</v>
      </c>
      <c r="E126" s="75" t="s">
        <v>12</v>
      </c>
      <c r="F126" s="75" t="s">
        <v>22</v>
      </c>
      <c r="G126" s="76" t="s">
        <v>17</v>
      </c>
      <c r="H126" s="75">
        <v>39</v>
      </c>
      <c r="I126" s="127" t="s">
        <v>653</v>
      </c>
      <c r="J126" s="128" t="s">
        <v>660</v>
      </c>
      <c r="K126" s="110" t="s">
        <v>16</v>
      </c>
      <c r="L126" s="129" t="s">
        <v>319</v>
      </c>
      <c r="M126" s="110" t="s">
        <v>16</v>
      </c>
      <c r="N126" s="129" t="s">
        <v>319</v>
      </c>
      <c r="O126" s="110" t="s">
        <v>16</v>
      </c>
      <c r="P126" s="129" t="s">
        <v>319</v>
      </c>
      <c r="Q126" s="110" t="s">
        <v>16</v>
      </c>
      <c r="R126" s="129" t="s">
        <v>319</v>
      </c>
      <c r="S126" s="110" t="s">
        <v>16</v>
      </c>
      <c r="T126" s="129" t="s">
        <v>319</v>
      </c>
      <c r="U126" s="110" t="s">
        <v>16</v>
      </c>
      <c r="V126" s="129" t="s">
        <v>319</v>
      </c>
      <c r="W126" s="78"/>
      <c r="X126" s="110"/>
      <c r="Y126" s="110"/>
    </row>
    <row r="127" spans="2:25" ht="45.6" customHeight="1" thickBot="1" x14ac:dyDescent="0.3">
      <c r="B127" s="110"/>
      <c r="C127" s="110"/>
      <c r="D127" s="99">
        <v>1</v>
      </c>
      <c r="E127" s="75" t="s">
        <v>12</v>
      </c>
      <c r="F127" s="75" t="s">
        <v>22</v>
      </c>
      <c r="G127" s="76" t="s">
        <v>17</v>
      </c>
      <c r="H127" s="75">
        <v>40</v>
      </c>
      <c r="I127" s="127" t="s">
        <v>654</v>
      </c>
      <c r="J127" s="128" t="s">
        <v>661</v>
      </c>
      <c r="K127" s="110" t="s">
        <v>16</v>
      </c>
      <c r="L127" s="129" t="s">
        <v>335</v>
      </c>
      <c r="M127" s="110" t="s">
        <v>16</v>
      </c>
      <c r="N127" s="129" t="s">
        <v>335</v>
      </c>
      <c r="O127" s="110" t="s">
        <v>16</v>
      </c>
      <c r="P127" s="129" t="s">
        <v>335</v>
      </c>
      <c r="Q127" s="110" t="s">
        <v>16</v>
      </c>
      <c r="R127" s="129" t="s">
        <v>335</v>
      </c>
      <c r="S127" s="110" t="s">
        <v>16</v>
      </c>
      <c r="T127" s="129" t="s">
        <v>335</v>
      </c>
      <c r="U127" s="110" t="s">
        <v>16</v>
      </c>
      <c r="V127" s="129" t="s">
        <v>335</v>
      </c>
      <c r="W127" s="78"/>
      <c r="X127" s="110"/>
      <c r="Y127" s="110"/>
    </row>
    <row r="128" spans="2:25" ht="39" thickBot="1" x14ac:dyDescent="0.3">
      <c r="B128" s="110"/>
      <c r="C128" s="110"/>
      <c r="D128" s="99">
        <v>1</v>
      </c>
      <c r="E128" s="75" t="s">
        <v>12</v>
      </c>
      <c r="F128" s="75" t="s">
        <v>22</v>
      </c>
      <c r="G128" s="76" t="s">
        <v>17</v>
      </c>
      <c r="H128" s="75">
        <v>41</v>
      </c>
      <c r="I128" s="79" t="s">
        <v>663</v>
      </c>
      <c r="J128" s="79" t="s">
        <v>664</v>
      </c>
      <c r="K128" s="110" t="s">
        <v>16</v>
      </c>
      <c r="L128" s="125" t="s">
        <v>665</v>
      </c>
      <c r="M128" s="110" t="s">
        <v>16</v>
      </c>
      <c r="N128" s="125" t="s">
        <v>665</v>
      </c>
      <c r="O128" s="110" t="s">
        <v>16</v>
      </c>
      <c r="P128" s="125" t="s">
        <v>665</v>
      </c>
      <c r="Q128" s="110" t="s">
        <v>16</v>
      </c>
      <c r="R128" s="125" t="s">
        <v>665</v>
      </c>
      <c r="S128" s="110" t="s">
        <v>16</v>
      </c>
      <c r="T128" s="125" t="s">
        <v>665</v>
      </c>
      <c r="U128" s="110" t="s">
        <v>16</v>
      </c>
      <c r="V128" s="125" t="s">
        <v>665</v>
      </c>
      <c r="W128" s="78"/>
      <c r="X128" s="110"/>
      <c r="Y128" s="110"/>
    </row>
    <row r="129" spans="2:32" ht="64.5" thickBot="1" x14ac:dyDescent="0.3">
      <c r="B129" s="110"/>
      <c r="C129" s="110"/>
      <c r="D129" s="99">
        <v>1</v>
      </c>
      <c r="E129" s="75" t="s">
        <v>12</v>
      </c>
      <c r="F129" s="75" t="s">
        <v>22</v>
      </c>
      <c r="G129" s="76" t="s">
        <v>17</v>
      </c>
      <c r="H129" s="75">
        <v>43</v>
      </c>
      <c r="I129" s="79" t="s">
        <v>666</v>
      </c>
      <c r="J129" s="79" t="s">
        <v>667</v>
      </c>
      <c r="K129" s="110" t="s">
        <v>16</v>
      </c>
      <c r="L129" s="125" t="s">
        <v>668</v>
      </c>
      <c r="M129" s="110" t="s">
        <v>16</v>
      </c>
      <c r="N129" s="125" t="s">
        <v>668</v>
      </c>
      <c r="O129" s="110" t="s">
        <v>16</v>
      </c>
      <c r="P129" s="125" t="s">
        <v>668</v>
      </c>
      <c r="Q129" s="110" t="s">
        <v>16</v>
      </c>
      <c r="R129" s="125" t="s">
        <v>668</v>
      </c>
      <c r="S129" s="110" t="s">
        <v>16</v>
      </c>
      <c r="T129" s="125" t="s">
        <v>668</v>
      </c>
      <c r="U129" s="110" t="s">
        <v>16</v>
      </c>
      <c r="V129" s="125" t="s">
        <v>668</v>
      </c>
      <c r="W129" s="78"/>
      <c r="X129" s="110"/>
      <c r="Y129" s="110"/>
    </row>
    <row r="130" spans="2:32" ht="39" thickBot="1" x14ac:dyDescent="0.3">
      <c r="B130" s="110"/>
      <c r="C130" s="110"/>
      <c r="D130" s="99">
        <v>1</v>
      </c>
      <c r="E130" s="75" t="s">
        <v>12</v>
      </c>
      <c r="F130" s="75" t="s">
        <v>22</v>
      </c>
      <c r="G130" s="76" t="s">
        <v>17</v>
      </c>
      <c r="H130" s="75">
        <v>45</v>
      </c>
      <c r="I130" s="79" t="s">
        <v>669</v>
      </c>
      <c r="J130" s="79" t="s">
        <v>670</v>
      </c>
      <c r="K130" s="110" t="s">
        <v>16</v>
      </c>
      <c r="L130" s="125" t="s">
        <v>446</v>
      </c>
      <c r="M130" s="110" t="s">
        <v>16</v>
      </c>
      <c r="N130" s="125" t="s">
        <v>446</v>
      </c>
      <c r="O130" s="110" t="s">
        <v>16</v>
      </c>
      <c r="P130" s="125" t="s">
        <v>446</v>
      </c>
      <c r="Q130" s="110" t="s">
        <v>16</v>
      </c>
      <c r="R130" s="125" t="s">
        <v>446</v>
      </c>
      <c r="S130" s="110" t="s">
        <v>16</v>
      </c>
      <c r="T130" s="125" t="s">
        <v>446</v>
      </c>
      <c r="U130" s="110" t="s">
        <v>16</v>
      </c>
      <c r="V130" s="125" t="s">
        <v>446</v>
      </c>
      <c r="W130" s="78"/>
      <c r="X130" s="110"/>
      <c r="Y130" s="110"/>
    </row>
    <row r="131" spans="2:32" ht="39" thickBot="1" x14ac:dyDescent="0.3">
      <c r="B131" s="110"/>
      <c r="C131" s="110"/>
      <c r="D131" s="99">
        <v>1</v>
      </c>
      <c r="E131" s="75" t="s">
        <v>12</v>
      </c>
      <c r="F131" s="75" t="s">
        <v>22</v>
      </c>
      <c r="G131" s="76" t="s">
        <v>17</v>
      </c>
      <c r="H131" s="75">
        <v>46</v>
      </c>
      <c r="I131" s="79" t="s">
        <v>671</v>
      </c>
      <c r="J131" s="79" t="s">
        <v>672</v>
      </c>
      <c r="K131" s="110" t="s">
        <v>16</v>
      </c>
      <c r="L131" s="125" t="s">
        <v>330</v>
      </c>
      <c r="M131" s="110" t="s">
        <v>16</v>
      </c>
      <c r="N131" s="125" t="s">
        <v>330</v>
      </c>
      <c r="O131" s="110" t="s">
        <v>16</v>
      </c>
      <c r="P131" s="125" t="s">
        <v>330</v>
      </c>
      <c r="Q131" s="110" t="s">
        <v>16</v>
      </c>
      <c r="R131" s="125" t="s">
        <v>330</v>
      </c>
      <c r="S131" s="110" t="s">
        <v>16</v>
      </c>
      <c r="T131" s="125" t="s">
        <v>330</v>
      </c>
      <c r="U131" s="110" t="s">
        <v>16</v>
      </c>
      <c r="V131" s="125" t="s">
        <v>330</v>
      </c>
      <c r="W131" s="78"/>
      <c r="X131" s="110"/>
      <c r="Y131" s="110"/>
    </row>
    <row r="132" spans="2:32" ht="26.25" thickBot="1" x14ac:dyDescent="0.3">
      <c r="B132" s="110"/>
      <c r="C132" s="110"/>
      <c r="D132" s="99">
        <v>1</v>
      </c>
      <c r="E132" s="75" t="s">
        <v>12</v>
      </c>
      <c r="F132" s="75" t="s">
        <v>22</v>
      </c>
      <c r="G132" s="76" t="s">
        <v>17</v>
      </c>
      <c r="H132" s="75">
        <v>47</v>
      </c>
      <c r="I132" s="79" t="s">
        <v>673</v>
      </c>
      <c r="J132" s="79" t="s">
        <v>381</v>
      </c>
      <c r="K132" s="110" t="s">
        <v>16</v>
      </c>
      <c r="L132" s="125" t="s">
        <v>384</v>
      </c>
      <c r="M132" s="110" t="s">
        <v>16</v>
      </c>
      <c r="N132" s="125" t="s">
        <v>384</v>
      </c>
      <c r="O132" s="110" t="s">
        <v>16</v>
      </c>
      <c r="P132" s="125" t="s">
        <v>384</v>
      </c>
      <c r="Q132" s="110" t="s">
        <v>16</v>
      </c>
      <c r="R132" s="125" t="s">
        <v>384</v>
      </c>
      <c r="S132" s="110" t="s">
        <v>16</v>
      </c>
      <c r="T132" s="125" t="s">
        <v>384</v>
      </c>
      <c r="U132" s="110" t="s">
        <v>16</v>
      </c>
      <c r="V132" s="125" t="s">
        <v>384</v>
      </c>
      <c r="W132" s="78"/>
      <c r="X132" s="110"/>
      <c r="Y132" s="110"/>
    </row>
    <row r="133" spans="2:32" ht="77.25" thickBot="1" x14ac:dyDescent="0.3">
      <c r="B133" s="110"/>
      <c r="C133" s="110"/>
      <c r="D133" s="99">
        <v>1</v>
      </c>
      <c r="E133" s="75" t="s">
        <v>12</v>
      </c>
      <c r="F133" s="75" t="s">
        <v>22</v>
      </c>
      <c r="G133" s="76" t="s">
        <v>17</v>
      </c>
      <c r="H133" s="75">
        <v>49</v>
      </c>
      <c r="I133" s="79" t="s">
        <v>674</v>
      </c>
      <c r="J133" s="79" t="s">
        <v>675</v>
      </c>
      <c r="K133" s="110" t="s">
        <v>16</v>
      </c>
      <c r="L133" s="125" t="s">
        <v>335</v>
      </c>
      <c r="M133" s="110" t="s">
        <v>16</v>
      </c>
      <c r="N133" s="125" t="s">
        <v>335</v>
      </c>
      <c r="O133" s="110" t="s">
        <v>16</v>
      </c>
      <c r="P133" s="125" t="s">
        <v>335</v>
      </c>
      <c r="Q133" s="110" t="s">
        <v>16</v>
      </c>
      <c r="R133" s="125" t="s">
        <v>335</v>
      </c>
      <c r="S133" s="110" t="s">
        <v>16</v>
      </c>
      <c r="T133" s="125" t="s">
        <v>335</v>
      </c>
      <c r="U133" s="110" t="s">
        <v>16</v>
      </c>
      <c r="V133" s="125" t="s">
        <v>335</v>
      </c>
      <c r="W133" s="78"/>
      <c r="X133" s="110"/>
      <c r="Y133" s="110"/>
    </row>
    <row r="134" spans="2:32" ht="77.25" thickBot="1" x14ac:dyDescent="0.3">
      <c r="B134" s="110"/>
      <c r="C134" s="110" t="s">
        <v>161</v>
      </c>
      <c r="D134" s="99">
        <v>1</v>
      </c>
      <c r="E134" s="75" t="s">
        <v>12</v>
      </c>
      <c r="F134" s="75" t="s">
        <v>22</v>
      </c>
      <c r="G134" s="100" t="s">
        <v>35</v>
      </c>
      <c r="H134" s="87"/>
      <c r="I134" s="111" t="s">
        <v>162</v>
      </c>
      <c r="J134" s="77" t="s">
        <v>163</v>
      </c>
      <c r="K134" s="110" t="s">
        <v>16</v>
      </c>
      <c r="L134" s="53">
        <v>100</v>
      </c>
      <c r="M134" s="83">
        <f>SUM(M135:M180)</f>
        <v>18626983644</v>
      </c>
      <c r="N134" s="53">
        <v>100</v>
      </c>
      <c r="O134" s="83">
        <f>SUM(O135:O180)</f>
        <v>17487409646</v>
      </c>
      <c r="P134" s="53">
        <v>100</v>
      </c>
      <c r="Q134" s="83">
        <f>SUM(Q135:Q180)</f>
        <v>17680618395</v>
      </c>
      <c r="R134" s="53">
        <v>100</v>
      </c>
      <c r="S134" s="83">
        <f>SUM(S135:S180)</f>
        <v>18682217539</v>
      </c>
      <c r="T134" s="53">
        <v>100</v>
      </c>
      <c r="U134" s="83">
        <f>SUM(U135:U180)</f>
        <v>19567053683</v>
      </c>
      <c r="V134" s="53">
        <v>100</v>
      </c>
      <c r="W134" s="83">
        <f>SUM(W135:W180)</f>
        <v>18680046656</v>
      </c>
      <c r="X134" s="110"/>
      <c r="Y134" s="110"/>
      <c r="AA134" s="1" t="s">
        <v>164</v>
      </c>
      <c r="AB134" s="9">
        <f>M134</f>
        <v>18626983644</v>
      </c>
      <c r="AC134" s="9">
        <f>O134</f>
        <v>17487409646</v>
      </c>
      <c r="AD134" s="9">
        <f>Q134</f>
        <v>17680618395</v>
      </c>
      <c r="AE134" s="9">
        <f>S134</f>
        <v>18682217539</v>
      </c>
      <c r="AF134" s="9">
        <f>U134</f>
        <v>19567053683</v>
      </c>
    </row>
    <row r="135" spans="2:32" ht="26.25" thickBot="1" x14ac:dyDescent="0.3">
      <c r="B135" s="110"/>
      <c r="C135" s="110"/>
      <c r="D135" s="99">
        <v>1</v>
      </c>
      <c r="E135" s="75" t="s">
        <v>12</v>
      </c>
      <c r="F135" s="75" t="s">
        <v>22</v>
      </c>
      <c r="G135" s="100" t="s">
        <v>35</v>
      </c>
      <c r="H135" s="87" t="s">
        <v>12</v>
      </c>
      <c r="I135" s="79" t="s">
        <v>106</v>
      </c>
      <c r="J135" s="79" t="s">
        <v>380</v>
      </c>
      <c r="K135" s="110" t="s">
        <v>16</v>
      </c>
      <c r="L135" s="110" t="s">
        <v>328</v>
      </c>
      <c r="M135" s="110" t="s">
        <v>16</v>
      </c>
      <c r="N135" s="110" t="s">
        <v>328</v>
      </c>
      <c r="O135" s="110" t="s">
        <v>16</v>
      </c>
      <c r="P135" s="110" t="s">
        <v>328</v>
      </c>
      <c r="Q135" s="110" t="s">
        <v>16</v>
      </c>
      <c r="R135" s="110" t="s">
        <v>328</v>
      </c>
      <c r="S135" s="110" t="s">
        <v>16</v>
      </c>
      <c r="T135" s="110" t="s">
        <v>328</v>
      </c>
      <c r="U135" s="110" t="s">
        <v>16</v>
      </c>
      <c r="V135" s="110" t="s">
        <v>328</v>
      </c>
      <c r="W135" s="110" t="s">
        <v>16</v>
      </c>
      <c r="X135" s="110"/>
      <c r="Y135" s="110"/>
    </row>
    <row r="136" spans="2:32" ht="51" customHeight="1" thickBot="1" x14ac:dyDescent="0.3">
      <c r="B136" s="110"/>
      <c r="C136" s="110"/>
      <c r="D136" s="99">
        <v>1</v>
      </c>
      <c r="E136" s="75" t="s">
        <v>12</v>
      </c>
      <c r="F136" s="75" t="s">
        <v>22</v>
      </c>
      <c r="G136" s="100" t="s">
        <v>35</v>
      </c>
      <c r="H136" s="87" t="s">
        <v>22</v>
      </c>
      <c r="I136" s="79" t="s">
        <v>107</v>
      </c>
      <c r="J136" s="79" t="s">
        <v>381</v>
      </c>
      <c r="K136" s="110" t="s">
        <v>16</v>
      </c>
      <c r="L136" s="130" t="s">
        <v>433</v>
      </c>
      <c r="M136" s="116">
        <v>500000000</v>
      </c>
      <c r="N136" s="130" t="s">
        <v>382</v>
      </c>
      <c r="O136" s="116">
        <v>1000000000</v>
      </c>
      <c r="P136" s="130" t="s">
        <v>382</v>
      </c>
      <c r="Q136" s="116">
        <v>1105000000</v>
      </c>
      <c r="R136" s="130" t="s">
        <v>382</v>
      </c>
      <c r="S136" s="116">
        <v>601000000</v>
      </c>
      <c r="T136" s="130" t="s">
        <v>382</v>
      </c>
      <c r="U136" s="116">
        <v>948000000</v>
      </c>
      <c r="V136" s="130" t="s">
        <v>382</v>
      </c>
      <c r="W136" s="78">
        <f>U136</f>
        <v>948000000</v>
      </c>
      <c r="X136" s="110"/>
      <c r="Y136" s="110"/>
    </row>
    <row r="137" spans="2:32" ht="39" thickBot="1" x14ac:dyDescent="0.3">
      <c r="B137" s="110"/>
      <c r="C137" s="110"/>
      <c r="D137" s="99">
        <v>1</v>
      </c>
      <c r="E137" s="75" t="s">
        <v>12</v>
      </c>
      <c r="F137" s="75" t="s">
        <v>22</v>
      </c>
      <c r="G137" s="100" t="s">
        <v>35</v>
      </c>
      <c r="H137" s="87" t="s">
        <v>25</v>
      </c>
      <c r="I137" s="79" t="s">
        <v>109</v>
      </c>
      <c r="J137" s="79" t="s">
        <v>383</v>
      </c>
      <c r="K137" s="110" t="s">
        <v>16</v>
      </c>
      <c r="L137" s="110" t="s">
        <v>384</v>
      </c>
      <c r="M137" s="110" t="s">
        <v>16</v>
      </c>
      <c r="N137" s="110" t="s">
        <v>384</v>
      </c>
      <c r="O137" s="110" t="s">
        <v>16</v>
      </c>
      <c r="P137" s="110" t="s">
        <v>384</v>
      </c>
      <c r="Q137" s="110" t="s">
        <v>16</v>
      </c>
      <c r="R137" s="110" t="s">
        <v>384</v>
      </c>
      <c r="S137" s="110" t="s">
        <v>16</v>
      </c>
      <c r="T137" s="110" t="s">
        <v>384</v>
      </c>
      <c r="U137" s="110" t="s">
        <v>16</v>
      </c>
      <c r="V137" s="110" t="s">
        <v>384</v>
      </c>
      <c r="W137" s="110" t="s">
        <v>16</v>
      </c>
      <c r="X137" s="110"/>
      <c r="Y137" s="110"/>
    </row>
    <row r="138" spans="2:32" ht="49.5" customHeight="1" thickBot="1" x14ac:dyDescent="0.3">
      <c r="B138" s="110"/>
      <c r="C138" s="110"/>
      <c r="D138" s="99">
        <v>1</v>
      </c>
      <c r="E138" s="75" t="s">
        <v>12</v>
      </c>
      <c r="F138" s="75" t="s">
        <v>22</v>
      </c>
      <c r="G138" s="100" t="s">
        <v>35</v>
      </c>
      <c r="H138" s="87" t="s">
        <v>27</v>
      </c>
      <c r="I138" s="79" t="s">
        <v>110</v>
      </c>
      <c r="J138" s="79" t="s">
        <v>588</v>
      </c>
      <c r="K138" s="110" t="s">
        <v>16</v>
      </c>
      <c r="L138" s="110" t="s">
        <v>384</v>
      </c>
      <c r="M138" s="110" t="s">
        <v>16</v>
      </c>
      <c r="N138" s="110" t="s">
        <v>384</v>
      </c>
      <c r="O138" s="110" t="s">
        <v>16</v>
      </c>
      <c r="P138" s="110" t="s">
        <v>384</v>
      </c>
      <c r="Q138" s="110" t="s">
        <v>16</v>
      </c>
      <c r="R138" s="110" t="s">
        <v>384</v>
      </c>
      <c r="S138" s="110" t="s">
        <v>16</v>
      </c>
      <c r="T138" s="110" t="s">
        <v>384</v>
      </c>
      <c r="U138" s="110" t="s">
        <v>16</v>
      </c>
      <c r="V138" s="110" t="s">
        <v>384</v>
      </c>
      <c r="W138" s="110" t="s">
        <v>16</v>
      </c>
      <c r="X138" s="110"/>
      <c r="Y138" s="110"/>
    </row>
    <row r="139" spans="2:32" ht="51.75" thickBot="1" x14ac:dyDescent="0.3">
      <c r="B139" s="110"/>
      <c r="C139" s="110"/>
      <c r="D139" s="99">
        <v>1</v>
      </c>
      <c r="E139" s="75" t="s">
        <v>12</v>
      </c>
      <c r="F139" s="75" t="s">
        <v>22</v>
      </c>
      <c r="G139" s="100" t="s">
        <v>35</v>
      </c>
      <c r="H139" s="87" t="s">
        <v>30</v>
      </c>
      <c r="I139" s="79" t="s">
        <v>111</v>
      </c>
      <c r="J139" s="79" t="s">
        <v>386</v>
      </c>
      <c r="K139" s="110" t="s">
        <v>16</v>
      </c>
      <c r="L139" s="110" t="s">
        <v>384</v>
      </c>
      <c r="M139" s="110" t="s">
        <v>16</v>
      </c>
      <c r="N139" s="110" t="s">
        <v>384</v>
      </c>
      <c r="O139" s="110" t="s">
        <v>16</v>
      </c>
      <c r="P139" s="110" t="s">
        <v>384</v>
      </c>
      <c r="Q139" s="110" t="s">
        <v>16</v>
      </c>
      <c r="R139" s="110" t="s">
        <v>384</v>
      </c>
      <c r="S139" s="110" t="s">
        <v>16</v>
      </c>
      <c r="T139" s="110" t="s">
        <v>384</v>
      </c>
      <c r="U139" s="110" t="s">
        <v>16</v>
      </c>
      <c r="V139" s="110" t="s">
        <v>384</v>
      </c>
      <c r="W139" s="110" t="s">
        <v>16</v>
      </c>
      <c r="X139" s="110"/>
      <c r="Y139" s="110"/>
    </row>
    <row r="140" spans="2:32" ht="54" customHeight="1" thickBot="1" x14ac:dyDescent="0.3">
      <c r="B140" s="110"/>
      <c r="C140" s="110"/>
      <c r="D140" s="99">
        <v>1</v>
      </c>
      <c r="E140" s="75" t="s">
        <v>12</v>
      </c>
      <c r="F140" s="75" t="s">
        <v>22</v>
      </c>
      <c r="G140" s="100" t="s">
        <v>35</v>
      </c>
      <c r="H140" s="87" t="s">
        <v>32</v>
      </c>
      <c r="I140" s="79" t="s">
        <v>165</v>
      </c>
      <c r="J140" s="79" t="s">
        <v>589</v>
      </c>
      <c r="K140" s="110" t="s">
        <v>16</v>
      </c>
      <c r="L140" s="130" t="s">
        <v>382</v>
      </c>
      <c r="M140" s="116">
        <v>300000000</v>
      </c>
      <c r="N140" s="130" t="s">
        <v>382</v>
      </c>
      <c r="O140" s="116">
        <v>301802809</v>
      </c>
      <c r="P140" s="130" t="s">
        <v>382</v>
      </c>
      <c r="Q140" s="116">
        <v>302875000</v>
      </c>
      <c r="R140" s="130" t="s">
        <v>382</v>
      </c>
      <c r="S140" s="116">
        <v>350300000</v>
      </c>
      <c r="T140" s="130" t="s">
        <v>382</v>
      </c>
      <c r="U140" s="116">
        <v>340300000</v>
      </c>
      <c r="V140" s="130" t="s">
        <v>382</v>
      </c>
      <c r="W140" s="78">
        <f>U140</f>
        <v>340300000</v>
      </c>
      <c r="X140" s="110"/>
      <c r="Y140" s="110"/>
    </row>
    <row r="141" spans="2:32" ht="51.75" thickBot="1" x14ac:dyDescent="0.3">
      <c r="B141" s="110"/>
      <c r="C141" s="110"/>
      <c r="D141" s="99">
        <v>1</v>
      </c>
      <c r="E141" s="75" t="s">
        <v>12</v>
      </c>
      <c r="F141" s="75" t="s">
        <v>22</v>
      </c>
      <c r="G141" s="100" t="s">
        <v>35</v>
      </c>
      <c r="H141" s="87" t="s">
        <v>34</v>
      </c>
      <c r="I141" s="79" t="s">
        <v>166</v>
      </c>
      <c r="J141" s="79" t="s">
        <v>423</v>
      </c>
      <c r="K141" s="110" t="s">
        <v>16</v>
      </c>
      <c r="L141" s="110" t="s">
        <v>384</v>
      </c>
      <c r="M141" s="110" t="s">
        <v>16</v>
      </c>
      <c r="N141" s="110" t="s">
        <v>384</v>
      </c>
      <c r="O141" s="110" t="s">
        <v>16</v>
      </c>
      <c r="P141" s="110" t="s">
        <v>384</v>
      </c>
      <c r="Q141" s="110" t="s">
        <v>16</v>
      </c>
      <c r="R141" s="110" t="s">
        <v>384</v>
      </c>
      <c r="S141" s="110" t="s">
        <v>16</v>
      </c>
      <c r="T141" s="110" t="s">
        <v>384</v>
      </c>
      <c r="U141" s="110" t="s">
        <v>16</v>
      </c>
      <c r="V141" s="110" t="s">
        <v>384</v>
      </c>
      <c r="W141" s="110" t="s">
        <v>16</v>
      </c>
      <c r="X141" s="110"/>
      <c r="Y141" s="110"/>
    </row>
    <row r="142" spans="2:32" ht="51" customHeight="1" thickBot="1" x14ac:dyDescent="0.3">
      <c r="B142" s="110"/>
      <c r="C142" s="110"/>
      <c r="D142" s="99">
        <v>1</v>
      </c>
      <c r="E142" s="75" t="s">
        <v>12</v>
      </c>
      <c r="F142" s="75" t="s">
        <v>22</v>
      </c>
      <c r="G142" s="100" t="s">
        <v>35</v>
      </c>
      <c r="H142" s="87" t="s">
        <v>44</v>
      </c>
      <c r="I142" s="79" t="s">
        <v>167</v>
      </c>
      <c r="J142" s="79" t="s">
        <v>424</v>
      </c>
      <c r="K142" s="110" t="s">
        <v>16</v>
      </c>
      <c r="L142" s="130" t="s">
        <v>108</v>
      </c>
      <c r="M142" s="116">
        <v>2000000000</v>
      </c>
      <c r="N142" s="130" t="s">
        <v>108</v>
      </c>
      <c r="O142" s="116">
        <v>100000000</v>
      </c>
      <c r="P142" s="130" t="s">
        <v>108</v>
      </c>
      <c r="Q142" s="116">
        <v>105000000</v>
      </c>
      <c r="R142" s="130" t="s">
        <v>108</v>
      </c>
      <c r="S142" s="116">
        <v>120000000</v>
      </c>
      <c r="T142" s="130" t="s">
        <v>108</v>
      </c>
      <c r="U142" s="116">
        <v>110000000</v>
      </c>
      <c r="V142" s="130" t="s">
        <v>108</v>
      </c>
      <c r="W142" s="78">
        <f t="shared" ref="W142:W144" si="4">U142</f>
        <v>110000000</v>
      </c>
      <c r="X142" s="110"/>
      <c r="Y142" s="110"/>
    </row>
    <row r="143" spans="2:32" ht="79.5" customHeight="1" thickBot="1" x14ac:dyDescent="0.3">
      <c r="B143" s="110"/>
      <c r="C143" s="110"/>
      <c r="D143" s="99">
        <v>1</v>
      </c>
      <c r="E143" s="75" t="s">
        <v>12</v>
      </c>
      <c r="F143" s="75" t="s">
        <v>22</v>
      </c>
      <c r="G143" s="100" t="s">
        <v>35</v>
      </c>
      <c r="H143" s="87" t="s">
        <v>52</v>
      </c>
      <c r="I143" s="79" t="s">
        <v>114</v>
      </c>
      <c r="J143" s="79" t="s">
        <v>388</v>
      </c>
      <c r="K143" s="110" t="s">
        <v>16</v>
      </c>
      <c r="L143" s="130" t="s">
        <v>108</v>
      </c>
      <c r="M143" s="116">
        <v>350000000</v>
      </c>
      <c r="N143" s="130" t="s">
        <v>108</v>
      </c>
      <c r="O143" s="116">
        <v>1000000000</v>
      </c>
      <c r="P143" s="130" t="s">
        <v>108</v>
      </c>
      <c r="Q143" s="116">
        <v>1105000000</v>
      </c>
      <c r="R143" s="130" t="s">
        <v>108</v>
      </c>
      <c r="S143" s="116">
        <v>652500000</v>
      </c>
      <c r="T143" s="130" t="s">
        <v>108</v>
      </c>
      <c r="U143" s="116">
        <v>600000000</v>
      </c>
      <c r="V143" s="130" t="s">
        <v>108</v>
      </c>
      <c r="W143" s="78">
        <f t="shared" si="4"/>
        <v>600000000</v>
      </c>
      <c r="X143" s="110"/>
      <c r="Y143" s="110"/>
    </row>
    <row r="144" spans="2:32" ht="54" customHeight="1" thickBot="1" x14ac:dyDescent="0.3">
      <c r="B144" s="110"/>
      <c r="C144" s="110"/>
      <c r="D144" s="99">
        <v>1</v>
      </c>
      <c r="E144" s="75" t="s">
        <v>12</v>
      </c>
      <c r="F144" s="75" t="s">
        <v>22</v>
      </c>
      <c r="G144" s="100" t="s">
        <v>35</v>
      </c>
      <c r="H144" s="87" t="s">
        <v>53</v>
      </c>
      <c r="I144" s="79" t="s">
        <v>168</v>
      </c>
      <c r="J144" s="79" t="s">
        <v>425</v>
      </c>
      <c r="K144" s="110" t="s">
        <v>16</v>
      </c>
      <c r="L144" s="130" t="s">
        <v>426</v>
      </c>
      <c r="M144" s="116">
        <v>400000000</v>
      </c>
      <c r="N144" s="130" t="s">
        <v>426</v>
      </c>
      <c r="O144" s="116">
        <v>780000032</v>
      </c>
      <c r="P144" s="130" t="s">
        <v>426</v>
      </c>
      <c r="Q144" s="116">
        <v>781250000</v>
      </c>
      <c r="R144" s="130" t="s">
        <v>426</v>
      </c>
      <c r="S144" s="116">
        <v>890000000</v>
      </c>
      <c r="T144" s="130" t="s">
        <v>426</v>
      </c>
      <c r="U144" s="116">
        <v>900000000</v>
      </c>
      <c r="V144" s="130" t="s">
        <v>426</v>
      </c>
      <c r="W144" s="78">
        <f t="shared" si="4"/>
        <v>900000000</v>
      </c>
      <c r="X144" s="110"/>
      <c r="Y144" s="110"/>
    </row>
    <row r="145" spans="2:25" ht="45" customHeight="1" thickBot="1" x14ac:dyDescent="0.3">
      <c r="B145" s="110"/>
      <c r="C145" s="110"/>
      <c r="D145" s="99">
        <v>1</v>
      </c>
      <c r="E145" s="75" t="s">
        <v>12</v>
      </c>
      <c r="F145" s="75" t="s">
        <v>22</v>
      </c>
      <c r="G145" s="100" t="s">
        <v>35</v>
      </c>
      <c r="H145" s="87" t="s">
        <v>55</v>
      </c>
      <c r="I145" s="79" t="s">
        <v>169</v>
      </c>
      <c r="J145" s="79" t="s">
        <v>427</v>
      </c>
      <c r="K145" s="110" t="s">
        <v>16</v>
      </c>
      <c r="L145" s="110" t="s">
        <v>328</v>
      </c>
      <c r="M145" s="110"/>
      <c r="N145" s="110" t="s">
        <v>108</v>
      </c>
      <c r="O145" s="80">
        <v>327924805</v>
      </c>
      <c r="P145" s="110" t="s">
        <v>328</v>
      </c>
      <c r="Q145" s="110"/>
      <c r="R145" s="110" t="s">
        <v>328</v>
      </c>
      <c r="S145" s="110"/>
      <c r="T145" s="110" t="s">
        <v>328</v>
      </c>
      <c r="U145" s="110"/>
      <c r="V145" s="110" t="s">
        <v>328</v>
      </c>
      <c r="W145" s="110"/>
      <c r="X145" s="110"/>
      <c r="Y145" s="110"/>
    </row>
    <row r="146" spans="2:25" ht="66.75" customHeight="1" thickBot="1" x14ac:dyDescent="0.3">
      <c r="B146" s="110"/>
      <c r="C146" s="110"/>
      <c r="D146" s="99">
        <v>1</v>
      </c>
      <c r="E146" s="75" t="s">
        <v>12</v>
      </c>
      <c r="F146" s="75" t="s">
        <v>22</v>
      </c>
      <c r="G146" s="100" t="s">
        <v>35</v>
      </c>
      <c r="H146" s="87" t="s">
        <v>121</v>
      </c>
      <c r="I146" s="79" t="s">
        <v>112</v>
      </c>
      <c r="J146" s="79" t="s">
        <v>387</v>
      </c>
      <c r="K146" s="110" t="s">
        <v>16</v>
      </c>
      <c r="L146" s="130" t="s">
        <v>428</v>
      </c>
      <c r="M146" s="116">
        <v>660000000</v>
      </c>
      <c r="N146" s="130" t="s">
        <v>428</v>
      </c>
      <c r="O146" s="116">
        <v>1319000000</v>
      </c>
      <c r="P146" s="130" t="s">
        <v>428</v>
      </c>
      <c r="Q146" s="116">
        <v>1325000000</v>
      </c>
      <c r="R146" s="130" t="s">
        <v>428</v>
      </c>
      <c r="S146" s="116">
        <v>773800000</v>
      </c>
      <c r="T146" s="130" t="s">
        <v>428</v>
      </c>
      <c r="U146" s="116">
        <v>803000000</v>
      </c>
      <c r="V146" s="130" t="s">
        <v>428</v>
      </c>
      <c r="W146" s="78">
        <f>U146</f>
        <v>803000000</v>
      </c>
      <c r="X146" s="110"/>
      <c r="Y146" s="110"/>
    </row>
    <row r="147" spans="2:25" ht="51.75" thickBot="1" x14ac:dyDescent="0.3">
      <c r="B147" s="110"/>
      <c r="C147" s="110"/>
      <c r="D147" s="99">
        <v>1</v>
      </c>
      <c r="E147" s="75" t="s">
        <v>12</v>
      </c>
      <c r="F147" s="75" t="s">
        <v>22</v>
      </c>
      <c r="G147" s="100" t="s">
        <v>35</v>
      </c>
      <c r="H147" s="87" t="s">
        <v>123</v>
      </c>
      <c r="I147" s="79" t="s">
        <v>170</v>
      </c>
      <c r="J147" s="79" t="s">
        <v>429</v>
      </c>
      <c r="K147" s="110" t="s">
        <v>16</v>
      </c>
      <c r="L147" s="110" t="s">
        <v>328</v>
      </c>
      <c r="M147" s="110" t="s">
        <v>16</v>
      </c>
      <c r="N147" s="110" t="s">
        <v>328</v>
      </c>
      <c r="O147" s="110" t="s">
        <v>16</v>
      </c>
      <c r="P147" s="110" t="s">
        <v>328</v>
      </c>
      <c r="Q147" s="110" t="s">
        <v>16</v>
      </c>
      <c r="R147" s="110" t="s">
        <v>543</v>
      </c>
      <c r="S147" s="80">
        <v>500000000</v>
      </c>
      <c r="T147" s="110" t="s">
        <v>543</v>
      </c>
      <c r="U147" s="80">
        <v>500000000</v>
      </c>
      <c r="V147" s="110" t="s">
        <v>328</v>
      </c>
      <c r="W147" s="110" t="s">
        <v>16</v>
      </c>
      <c r="X147" s="110"/>
      <c r="Y147" s="110"/>
    </row>
    <row r="148" spans="2:25" ht="72" customHeight="1" thickBot="1" x14ac:dyDescent="0.3">
      <c r="B148" s="110"/>
      <c r="C148" s="110"/>
      <c r="D148" s="99">
        <v>1</v>
      </c>
      <c r="E148" s="75" t="s">
        <v>12</v>
      </c>
      <c r="F148" s="75" t="s">
        <v>22</v>
      </c>
      <c r="G148" s="100" t="s">
        <v>35</v>
      </c>
      <c r="H148" s="87" t="s">
        <v>125</v>
      </c>
      <c r="I148" s="79" t="s">
        <v>171</v>
      </c>
      <c r="J148" s="85" t="s">
        <v>430</v>
      </c>
      <c r="K148" s="110" t="s">
        <v>16</v>
      </c>
      <c r="L148" s="130" t="s">
        <v>625</v>
      </c>
      <c r="M148" s="116">
        <v>1500000000</v>
      </c>
      <c r="N148" s="130" t="s">
        <v>601</v>
      </c>
      <c r="O148" s="116">
        <v>656000000</v>
      </c>
      <c r="P148" s="130" t="s">
        <v>601</v>
      </c>
      <c r="Q148" s="116">
        <v>657250000</v>
      </c>
      <c r="R148" s="130" t="s">
        <v>601</v>
      </c>
      <c r="S148" s="116">
        <v>770000000</v>
      </c>
      <c r="T148" s="130" t="s">
        <v>601</v>
      </c>
      <c r="U148" s="116">
        <v>850000000</v>
      </c>
      <c r="V148" s="130" t="s">
        <v>601</v>
      </c>
      <c r="W148" s="78">
        <f>U148</f>
        <v>850000000</v>
      </c>
      <c r="X148" s="110"/>
      <c r="Y148" s="110"/>
    </row>
    <row r="149" spans="2:25" ht="65.25" customHeight="1" thickBot="1" x14ac:dyDescent="0.3">
      <c r="B149" s="110"/>
      <c r="C149" s="110"/>
      <c r="D149" s="99">
        <v>1</v>
      </c>
      <c r="E149" s="75" t="s">
        <v>12</v>
      </c>
      <c r="F149" s="75" t="s">
        <v>22</v>
      </c>
      <c r="G149" s="100" t="s">
        <v>35</v>
      </c>
      <c r="H149" s="87" t="s">
        <v>128</v>
      </c>
      <c r="I149" s="79" t="s">
        <v>172</v>
      </c>
      <c r="J149" s="79" t="s">
        <v>431</v>
      </c>
      <c r="K149" s="110" t="s">
        <v>16</v>
      </c>
      <c r="L149" s="110" t="s">
        <v>384</v>
      </c>
      <c r="M149" s="110" t="s">
        <v>16</v>
      </c>
      <c r="N149" s="110" t="s">
        <v>384</v>
      </c>
      <c r="O149" s="110" t="s">
        <v>16</v>
      </c>
      <c r="P149" s="110" t="s">
        <v>384</v>
      </c>
      <c r="Q149" s="110" t="s">
        <v>16</v>
      </c>
      <c r="R149" s="110" t="s">
        <v>384</v>
      </c>
      <c r="S149" s="110" t="s">
        <v>16</v>
      </c>
      <c r="T149" s="110" t="s">
        <v>433</v>
      </c>
      <c r="U149" s="80">
        <v>387007027</v>
      </c>
      <c r="V149" s="110" t="s">
        <v>384</v>
      </c>
      <c r="W149" s="110" t="s">
        <v>16</v>
      </c>
      <c r="X149" s="110"/>
      <c r="Y149" s="110"/>
    </row>
    <row r="150" spans="2:25" ht="95.25" customHeight="1" thickBot="1" x14ac:dyDescent="0.3">
      <c r="B150" s="110"/>
      <c r="C150" s="110"/>
      <c r="D150" s="99">
        <v>1</v>
      </c>
      <c r="E150" s="75" t="s">
        <v>12</v>
      </c>
      <c r="F150" s="75" t="s">
        <v>22</v>
      </c>
      <c r="G150" s="100" t="s">
        <v>35</v>
      </c>
      <c r="H150" s="87" t="s">
        <v>130</v>
      </c>
      <c r="I150" s="79" t="s">
        <v>119</v>
      </c>
      <c r="J150" s="79" t="s">
        <v>391</v>
      </c>
      <c r="K150" s="110" t="s">
        <v>16</v>
      </c>
      <c r="L150" s="110" t="s">
        <v>384</v>
      </c>
      <c r="M150" s="110" t="s">
        <v>16</v>
      </c>
      <c r="N150" s="110" t="s">
        <v>384</v>
      </c>
      <c r="O150" s="110" t="s">
        <v>16</v>
      </c>
      <c r="P150" s="110" t="s">
        <v>384</v>
      </c>
      <c r="Q150" s="110" t="s">
        <v>16</v>
      </c>
      <c r="R150" s="110" t="s">
        <v>384</v>
      </c>
      <c r="S150" s="110" t="s">
        <v>16</v>
      </c>
      <c r="T150" s="110" t="s">
        <v>624</v>
      </c>
      <c r="U150" s="110" t="s">
        <v>16</v>
      </c>
      <c r="V150" s="110" t="s">
        <v>384</v>
      </c>
      <c r="W150" s="110" t="s">
        <v>16</v>
      </c>
      <c r="X150" s="110"/>
      <c r="Y150" s="110"/>
    </row>
    <row r="151" spans="2:25" ht="100.5" customHeight="1" thickBot="1" x14ac:dyDescent="0.3">
      <c r="B151" s="110"/>
      <c r="C151" s="110"/>
      <c r="D151" s="99">
        <v>1</v>
      </c>
      <c r="E151" s="75" t="s">
        <v>12</v>
      </c>
      <c r="F151" s="75" t="s">
        <v>22</v>
      </c>
      <c r="G151" s="100" t="s">
        <v>35</v>
      </c>
      <c r="H151" s="87" t="s">
        <v>133</v>
      </c>
      <c r="I151" s="79" t="s">
        <v>120</v>
      </c>
      <c r="J151" s="79" t="s">
        <v>392</v>
      </c>
      <c r="K151" s="110" t="s">
        <v>16</v>
      </c>
      <c r="L151" s="130" t="s">
        <v>624</v>
      </c>
      <c r="M151" s="116">
        <v>1000000000</v>
      </c>
      <c r="N151" s="130" t="s">
        <v>382</v>
      </c>
      <c r="O151" s="116">
        <v>220000000</v>
      </c>
      <c r="P151" s="130" t="s">
        <v>382</v>
      </c>
      <c r="Q151" s="116">
        <v>225195000</v>
      </c>
      <c r="R151" s="130" t="s">
        <v>382</v>
      </c>
      <c r="S151" s="116">
        <v>266200000</v>
      </c>
      <c r="T151" s="130" t="s">
        <v>382</v>
      </c>
      <c r="U151" s="116">
        <v>292820000</v>
      </c>
      <c r="V151" s="130" t="s">
        <v>382</v>
      </c>
      <c r="W151" s="78">
        <f>U151</f>
        <v>292820000</v>
      </c>
      <c r="X151" s="110"/>
      <c r="Y151" s="110"/>
    </row>
    <row r="152" spans="2:25" ht="80.25" customHeight="1" thickBot="1" x14ac:dyDescent="0.3">
      <c r="B152" s="110"/>
      <c r="C152" s="110"/>
      <c r="D152" s="99">
        <v>1</v>
      </c>
      <c r="E152" s="75" t="s">
        <v>12</v>
      </c>
      <c r="F152" s="75" t="s">
        <v>22</v>
      </c>
      <c r="G152" s="100" t="s">
        <v>35</v>
      </c>
      <c r="H152" s="87" t="s">
        <v>135</v>
      </c>
      <c r="I152" s="79" t="s">
        <v>173</v>
      </c>
      <c r="J152" s="79" t="s">
        <v>432</v>
      </c>
      <c r="K152" s="110" t="s">
        <v>16</v>
      </c>
      <c r="L152" s="130" t="s">
        <v>433</v>
      </c>
      <c r="M152" s="116">
        <v>400000000</v>
      </c>
      <c r="N152" s="130" t="s">
        <v>433</v>
      </c>
      <c r="O152" s="116">
        <v>430000000</v>
      </c>
      <c r="P152" s="130" t="s">
        <v>433</v>
      </c>
      <c r="Q152" s="116">
        <v>440660500</v>
      </c>
      <c r="R152" s="130" t="s">
        <v>433</v>
      </c>
      <c r="S152" s="116">
        <v>532400000</v>
      </c>
      <c r="T152" s="130" t="s">
        <v>433</v>
      </c>
      <c r="U152" s="116">
        <v>600700000</v>
      </c>
      <c r="V152" s="130" t="s">
        <v>433</v>
      </c>
      <c r="W152" s="78">
        <f>U152</f>
        <v>600700000</v>
      </c>
      <c r="X152" s="110"/>
      <c r="Y152" s="110"/>
    </row>
    <row r="153" spans="2:25" ht="51.75" thickBot="1" x14ac:dyDescent="0.3">
      <c r="B153" s="110"/>
      <c r="C153" s="110"/>
      <c r="D153" s="99">
        <v>1</v>
      </c>
      <c r="E153" s="75" t="s">
        <v>12</v>
      </c>
      <c r="F153" s="75" t="s">
        <v>22</v>
      </c>
      <c r="G153" s="100" t="s">
        <v>35</v>
      </c>
      <c r="H153" s="87" t="s">
        <v>137</v>
      </c>
      <c r="I153" s="79" t="s">
        <v>174</v>
      </c>
      <c r="J153" s="79" t="s">
        <v>434</v>
      </c>
      <c r="K153" s="110" t="s">
        <v>16</v>
      </c>
      <c r="L153" s="110" t="s">
        <v>384</v>
      </c>
      <c r="M153" s="110" t="s">
        <v>16</v>
      </c>
      <c r="N153" s="110" t="s">
        <v>384</v>
      </c>
      <c r="O153" s="110" t="s">
        <v>16</v>
      </c>
      <c r="P153" s="110" t="s">
        <v>384</v>
      </c>
      <c r="Q153" s="110" t="s">
        <v>16</v>
      </c>
      <c r="R153" s="110" t="s">
        <v>384</v>
      </c>
      <c r="S153" s="110" t="s">
        <v>16</v>
      </c>
      <c r="T153" s="110" t="s">
        <v>384</v>
      </c>
      <c r="U153" s="110" t="s">
        <v>16</v>
      </c>
      <c r="V153" s="110" t="s">
        <v>384</v>
      </c>
      <c r="W153" s="110" t="s">
        <v>16</v>
      </c>
      <c r="X153" s="110"/>
      <c r="Y153" s="110"/>
    </row>
    <row r="154" spans="2:25" ht="48.75" customHeight="1" thickBot="1" x14ac:dyDescent="0.3">
      <c r="B154" s="110"/>
      <c r="C154" s="110"/>
      <c r="D154" s="99">
        <v>1</v>
      </c>
      <c r="E154" s="75" t="s">
        <v>12</v>
      </c>
      <c r="F154" s="75" t="s">
        <v>22</v>
      </c>
      <c r="G154" s="100" t="s">
        <v>35</v>
      </c>
      <c r="H154" s="87" t="s">
        <v>139</v>
      </c>
      <c r="I154" s="79" t="s">
        <v>175</v>
      </c>
      <c r="J154" s="79" t="s">
        <v>435</v>
      </c>
      <c r="K154" s="110" t="s">
        <v>16</v>
      </c>
      <c r="L154" s="110" t="s">
        <v>328</v>
      </c>
      <c r="M154" s="110" t="s">
        <v>16</v>
      </c>
      <c r="N154" s="110" t="s">
        <v>328</v>
      </c>
      <c r="O154" s="110" t="s">
        <v>16</v>
      </c>
      <c r="P154" s="110" t="s">
        <v>328</v>
      </c>
      <c r="Q154" s="110" t="s">
        <v>16</v>
      </c>
      <c r="R154" s="110" t="s">
        <v>328</v>
      </c>
      <c r="S154" s="110" t="s">
        <v>16</v>
      </c>
      <c r="T154" s="110" t="s">
        <v>328</v>
      </c>
      <c r="U154" s="110" t="s">
        <v>16</v>
      </c>
      <c r="V154" s="110" t="s">
        <v>328</v>
      </c>
      <c r="W154" s="110" t="s">
        <v>16</v>
      </c>
      <c r="X154" s="110"/>
      <c r="Y154" s="110"/>
    </row>
    <row r="155" spans="2:25" ht="113.25" customHeight="1" thickBot="1" x14ac:dyDescent="0.3">
      <c r="B155" s="110"/>
      <c r="C155" s="110"/>
      <c r="D155" s="99">
        <v>1</v>
      </c>
      <c r="E155" s="75" t="s">
        <v>12</v>
      </c>
      <c r="F155" s="75" t="s">
        <v>22</v>
      </c>
      <c r="G155" s="100" t="s">
        <v>35</v>
      </c>
      <c r="H155" s="87" t="s">
        <v>141</v>
      </c>
      <c r="I155" s="79" t="s">
        <v>124</v>
      </c>
      <c r="J155" s="79" t="s">
        <v>590</v>
      </c>
      <c r="K155" s="110" t="s">
        <v>16</v>
      </c>
      <c r="L155" s="130" t="s">
        <v>108</v>
      </c>
      <c r="M155" s="116">
        <v>280000000</v>
      </c>
      <c r="N155" s="130" t="s">
        <v>108</v>
      </c>
      <c r="O155" s="116">
        <v>321000000</v>
      </c>
      <c r="P155" s="130" t="s">
        <v>108</v>
      </c>
      <c r="Q155" s="116">
        <v>325400000</v>
      </c>
      <c r="R155" s="130" t="s">
        <v>108</v>
      </c>
      <c r="S155" s="116">
        <v>484390000</v>
      </c>
      <c r="T155" s="130" t="s">
        <v>108</v>
      </c>
      <c r="U155" s="116">
        <v>392000000</v>
      </c>
      <c r="V155" s="130" t="s">
        <v>108</v>
      </c>
      <c r="W155" s="78">
        <f>U155</f>
        <v>392000000</v>
      </c>
      <c r="X155" s="110"/>
      <c r="Y155" s="110"/>
    </row>
    <row r="156" spans="2:25" ht="63.75" customHeight="1" thickBot="1" x14ac:dyDescent="0.3">
      <c r="B156" s="110"/>
      <c r="C156" s="110"/>
      <c r="D156" s="99">
        <v>1</v>
      </c>
      <c r="E156" s="75" t="s">
        <v>12</v>
      </c>
      <c r="F156" s="75" t="s">
        <v>22</v>
      </c>
      <c r="G156" s="100" t="s">
        <v>35</v>
      </c>
      <c r="H156" s="87" t="s">
        <v>143</v>
      </c>
      <c r="I156" s="79" t="s">
        <v>176</v>
      </c>
      <c r="J156" s="79" t="s">
        <v>436</v>
      </c>
      <c r="K156" s="110" t="s">
        <v>16</v>
      </c>
      <c r="L156" s="110" t="s">
        <v>328</v>
      </c>
      <c r="M156" s="110" t="s">
        <v>16</v>
      </c>
      <c r="N156" s="110" t="s">
        <v>328</v>
      </c>
      <c r="O156" s="110" t="s">
        <v>16</v>
      </c>
      <c r="P156" s="110" t="s">
        <v>328</v>
      </c>
      <c r="Q156" s="110" t="s">
        <v>16</v>
      </c>
      <c r="R156" s="110" t="s">
        <v>328</v>
      </c>
      <c r="S156" s="110" t="s">
        <v>16</v>
      </c>
      <c r="T156" s="110" t="s">
        <v>328</v>
      </c>
      <c r="U156" s="110" t="s">
        <v>16</v>
      </c>
      <c r="V156" s="110" t="s">
        <v>328</v>
      </c>
      <c r="W156" s="110" t="s">
        <v>16</v>
      </c>
      <c r="X156" s="110"/>
      <c r="Y156" s="110"/>
    </row>
    <row r="157" spans="2:25" ht="69.75" customHeight="1" thickBot="1" x14ac:dyDescent="0.3">
      <c r="B157" s="110"/>
      <c r="C157" s="110"/>
      <c r="D157" s="99">
        <v>1</v>
      </c>
      <c r="E157" s="75" t="s">
        <v>12</v>
      </c>
      <c r="F157" s="75" t="s">
        <v>22</v>
      </c>
      <c r="G157" s="100" t="s">
        <v>35</v>
      </c>
      <c r="H157" s="87" t="s">
        <v>145</v>
      </c>
      <c r="I157" s="79" t="s">
        <v>177</v>
      </c>
      <c r="J157" s="79" t="s">
        <v>437</v>
      </c>
      <c r="K157" s="110" t="s">
        <v>16</v>
      </c>
      <c r="L157" s="130" t="s">
        <v>426</v>
      </c>
      <c r="M157" s="116">
        <v>312500000</v>
      </c>
      <c r="N157" s="130" t="s">
        <v>426</v>
      </c>
      <c r="O157" s="116">
        <v>343750000</v>
      </c>
      <c r="P157" s="130" t="s">
        <v>426</v>
      </c>
      <c r="Q157" s="116">
        <v>350748000</v>
      </c>
      <c r="R157" s="130" t="s">
        <v>426</v>
      </c>
      <c r="S157" s="116">
        <v>415937500</v>
      </c>
      <c r="T157" s="130" t="s">
        <v>426</v>
      </c>
      <c r="U157" s="116">
        <v>300000000</v>
      </c>
      <c r="V157" s="130" t="s">
        <v>426</v>
      </c>
      <c r="W157" s="78">
        <f t="shared" ref="W157:W159" si="5">U157</f>
        <v>300000000</v>
      </c>
      <c r="X157" s="110"/>
      <c r="Y157" s="110"/>
    </row>
    <row r="158" spans="2:25" ht="96.75" customHeight="1" thickBot="1" x14ac:dyDescent="0.3">
      <c r="B158" s="110"/>
      <c r="C158" s="110"/>
      <c r="D158" s="99">
        <v>1</v>
      </c>
      <c r="E158" s="75" t="s">
        <v>12</v>
      </c>
      <c r="F158" s="75" t="s">
        <v>22</v>
      </c>
      <c r="G158" s="100" t="s">
        <v>35</v>
      </c>
      <c r="H158" s="87" t="s">
        <v>147</v>
      </c>
      <c r="I158" s="79" t="s">
        <v>122</v>
      </c>
      <c r="J158" s="79" t="s">
        <v>438</v>
      </c>
      <c r="K158" s="110" t="s">
        <v>16</v>
      </c>
      <c r="L158" s="130" t="s">
        <v>426</v>
      </c>
      <c r="M158" s="116">
        <v>120000000</v>
      </c>
      <c r="N158" s="130" t="s">
        <v>426</v>
      </c>
      <c r="O158" s="116">
        <v>142000000</v>
      </c>
      <c r="P158" s="130" t="s">
        <v>426</v>
      </c>
      <c r="Q158" s="116">
        <v>170946749</v>
      </c>
      <c r="R158" s="130" t="s">
        <v>426</v>
      </c>
      <c r="S158" s="116">
        <v>300000000</v>
      </c>
      <c r="T158" s="130" t="s">
        <v>426</v>
      </c>
      <c r="U158" s="116">
        <v>500000000</v>
      </c>
      <c r="V158" s="130" t="s">
        <v>426</v>
      </c>
      <c r="W158" s="78">
        <f t="shared" si="5"/>
        <v>500000000</v>
      </c>
      <c r="X158" s="110"/>
      <c r="Y158" s="110"/>
    </row>
    <row r="159" spans="2:25" ht="48.75" customHeight="1" thickBot="1" x14ac:dyDescent="0.3">
      <c r="B159" s="110"/>
      <c r="C159" s="110"/>
      <c r="D159" s="99">
        <v>1</v>
      </c>
      <c r="E159" s="75" t="s">
        <v>12</v>
      </c>
      <c r="F159" s="75" t="s">
        <v>22</v>
      </c>
      <c r="G159" s="100" t="s">
        <v>35</v>
      </c>
      <c r="H159" s="87" t="s">
        <v>149</v>
      </c>
      <c r="I159" s="79" t="s">
        <v>126</v>
      </c>
      <c r="J159" s="79" t="s">
        <v>439</v>
      </c>
      <c r="K159" s="110" t="s">
        <v>16</v>
      </c>
      <c r="L159" s="130" t="s">
        <v>440</v>
      </c>
      <c r="M159" s="116">
        <v>75000000</v>
      </c>
      <c r="N159" s="130" t="s">
        <v>440</v>
      </c>
      <c r="O159" s="116">
        <v>90000000</v>
      </c>
      <c r="P159" s="130" t="s">
        <v>440</v>
      </c>
      <c r="Q159" s="116">
        <v>99000000</v>
      </c>
      <c r="R159" s="130" t="s">
        <v>440</v>
      </c>
      <c r="S159" s="116">
        <v>108900000</v>
      </c>
      <c r="T159" s="130" t="s">
        <v>440</v>
      </c>
      <c r="U159" s="116">
        <v>300000000</v>
      </c>
      <c r="V159" s="130" t="s">
        <v>440</v>
      </c>
      <c r="W159" s="78">
        <f t="shared" si="5"/>
        <v>300000000</v>
      </c>
      <c r="X159" s="110"/>
      <c r="Y159" s="110"/>
    </row>
    <row r="160" spans="2:25" ht="50.25" customHeight="1" thickBot="1" x14ac:dyDescent="0.3">
      <c r="B160" s="110"/>
      <c r="C160" s="110"/>
      <c r="D160" s="99">
        <v>1</v>
      </c>
      <c r="E160" s="75" t="s">
        <v>12</v>
      </c>
      <c r="F160" s="75" t="s">
        <v>22</v>
      </c>
      <c r="G160" s="100" t="s">
        <v>35</v>
      </c>
      <c r="H160" s="87" t="s">
        <v>151</v>
      </c>
      <c r="I160" s="79" t="s">
        <v>129</v>
      </c>
      <c r="J160" s="79" t="s">
        <v>396</v>
      </c>
      <c r="K160" s="110" t="s">
        <v>16</v>
      </c>
      <c r="L160" s="110" t="s">
        <v>330</v>
      </c>
      <c r="M160" s="110" t="s">
        <v>16</v>
      </c>
      <c r="N160" s="110" t="s">
        <v>330</v>
      </c>
      <c r="O160" s="110" t="s">
        <v>16</v>
      </c>
      <c r="P160" s="110" t="s">
        <v>330</v>
      </c>
      <c r="Q160" s="110" t="s">
        <v>16</v>
      </c>
      <c r="R160" s="110" t="s">
        <v>330</v>
      </c>
      <c r="S160" s="110" t="s">
        <v>16</v>
      </c>
      <c r="T160" s="110" t="s">
        <v>330</v>
      </c>
      <c r="U160" s="110" t="s">
        <v>16</v>
      </c>
      <c r="V160" s="110" t="s">
        <v>330</v>
      </c>
      <c r="W160" s="110" t="s">
        <v>16</v>
      </c>
      <c r="X160" s="110"/>
      <c r="Y160" s="110"/>
    </row>
    <row r="161" spans="2:25" ht="26.25" thickBot="1" x14ac:dyDescent="0.3">
      <c r="B161" s="110"/>
      <c r="C161" s="110"/>
      <c r="D161" s="99">
        <v>1</v>
      </c>
      <c r="E161" s="75" t="s">
        <v>12</v>
      </c>
      <c r="F161" s="75" t="s">
        <v>22</v>
      </c>
      <c r="G161" s="100" t="s">
        <v>35</v>
      </c>
      <c r="H161" s="87" t="s">
        <v>153</v>
      </c>
      <c r="I161" s="79" t="s">
        <v>131</v>
      </c>
      <c r="J161" s="79" t="s">
        <v>397</v>
      </c>
      <c r="K161" s="110" t="s">
        <v>16</v>
      </c>
      <c r="L161" s="110" t="s">
        <v>330</v>
      </c>
      <c r="M161" s="110" t="s">
        <v>16</v>
      </c>
      <c r="N161" s="110" t="s">
        <v>330</v>
      </c>
      <c r="O161" s="110" t="s">
        <v>16</v>
      </c>
      <c r="P161" s="110" t="s">
        <v>330</v>
      </c>
      <c r="Q161" s="110" t="s">
        <v>16</v>
      </c>
      <c r="R161" s="110" t="s">
        <v>330</v>
      </c>
      <c r="S161" s="110" t="s">
        <v>16</v>
      </c>
      <c r="T161" s="110" t="s">
        <v>330</v>
      </c>
      <c r="U161" s="110" t="s">
        <v>16</v>
      </c>
      <c r="V161" s="110" t="s">
        <v>330</v>
      </c>
      <c r="W161" s="110" t="s">
        <v>16</v>
      </c>
      <c r="X161" s="110"/>
      <c r="Y161" s="110"/>
    </row>
    <row r="162" spans="2:25" ht="50.25" customHeight="1" thickBot="1" x14ac:dyDescent="0.3">
      <c r="B162" s="110"/>
      <c r="C162" s="110"/>
      <c r="D162" s="99">
        <v>1</v>
      </c>
      <c r="E162" s="75" t="s">
        <v>12</v>
      </c>
      <c r="F162" s="75" t="s">
        <v>22</v>
      </c>
      <c r="G162" s="100" t="s">
        <v>35</v>
      </c>
      <c r="H162" s="87" t="s">
        <v>155</v>
      </c>
      <c r="I162" s="79" t="s">
        <v>134</v>
      </c>
      <c r="J162" s="79" t="s">
        <v>441</v>
      </c>
      <c r="K162" s="110" t="s">
        <v>16</v>
      </c>
      <c r="L162" s="130" t="s">
        <v>442</v>
      </c>
      <c r="M162" s="116">
        <v>1617285520</v>
      </c>
      <c r="N162" s="130" t="s">
        <v>442</v>
      </c>
      <c r="O162" s="116">
        <v>1580000000</v>
      </c>
      <c r="P162" s="130" t="s">
        <v>442</v>
      </c>
      <c r="Q162" s="116">
        <v>1480000000</v>
      </c>
      <c r="R162" s="130" t="s">
        <v>442</v>
      </c>
      <c r="S162" s="116">
        <v>1753800000</v>
      </c>
      <c r="T162" s="130" t="s">
        <v>442</v>
      </c>
      <c r="U162" s="116">
        <v>1820000000</v>
      </c>
      <c r="V162" s="130" t="s">
        <v>442</v>
      </c>
      <c r="W162" s="78">
        <f>U162</f>
        <v>1820000000</v>
      </c>
      <c r="X162" s="110"/>
      <c r="Y162" s="110"/>
    </row>
    <row r="163" spans="2:25" ht="79.5" customHeight="1" thickBot="1" x14ac:dyDescent="0.3">
      <c r="B163" s="110"/>
      <c r="C163" s="110"/>
      <c r="D163" s="99">
        <v>1</v>
      </c>
      <c r="E163" s="75" t="s">
        <v>12</v>
      </c>
      <c r="F163" s="75" t="s">
        <v>22</v>
      </c>
      <c r="G163" s="100" t="s">
        <v>35</v>
      </c>
      <c r="H163" s="87" t="s">
        <v>157</v>
      </c>
      <c r="I163" s="79" t="s">
        <v>136</v>
      </c>
      <c r="J163" s="79" t="s">
        <v>399</v>
      </c>
      <c r="K163" s="110" t="s">
        <v>16</v>
      </c>
      <c r="L163" s="110" t="s">
        <v>328</v>
      </c>
      <c r="M163" s="110" t="s">
        <v>16</v>
      </c>
      <c r="N163" s="110" t="s">
        <v>328</v>
      </c>
      <c r="O163" s="110" t="s">
        <v>16</v>
      </c>
      <c r="P163" s="110" t="s">
        <v>328</v>
      </c>
      <c r="Q163" s="110" t="s">
        <v>16</v>
      </c>
      <c r="R163" s="110" t="s">
        <v>328</v>
      </c>
      <c r="S163" s="110" t="s">
        <v>16</v>
      </c>
      <c r="T163" s="110" t="s">
        <v>328</v>
      </c>
      <c r="U163" s="110" t="s">
        <v>16</v>
      </c>
      <c r="V163" s="110" t="s">
        <v>328</v>
      </c>
      <c r="W163" s="110" t="s">
        <v>16</v>
      </c>
      <c r="X163" s="110"/>
      <c r="Y163" s="110"/>
    </row>
    <row r="164" spans="2:25" ht="81" customHeight="1" thickBot="1" x14ac:dyDescent="0.3">
      <c r="B164" s="110"/>
      <c r="C164" s="110"/>
      <c r="D164" s="99">
        <v>1</v>
      </c>
      <c r="E164" s="75" t="s">
        <v>12</v>
      </c>
      <c r="F164" s="75" t="s">
        <v>22</v>
      </c>
      <c r="G164" s="100" t="s">
        <v>35</v>
      </c>
      <c r="H164" s="87" t="s">
        <v>159</v>
      </c>
      <c r="I164" s="79" t="s">
        <v>138</v>
      </c>
      <c r="J164" s="79" t="s">
        <v>400</v>
      </c>
      <c r="K164" s="110" t="s">
        <v>16</v>
      </c>
      <c r="L164" s="110" t="s">
        <v>328</v>
      </c>
      <c r="M164" s="110" t="s">
        <v>16</v>
      </c>
      <c r="N164" s="110" t="s">
        <v>328</v>
      </c>
      <c r="O164" s="110" t="s">
        <v>16</v>
      </c>
      <c r="P164" s="110" t="s">
        <v>328</v>
      </c>
      <c r="Q164" s="110" t="s">
        <v>16</v>
      </c>
      <c r="R164" s="110" t="s">
        <v>328</v>
      </c>
      <c r="S164" s="110" t="s">
        <v>16</v>
      </c>
      <c r="T164" s="110" t="s">
        <v>328</v>
      </c>
      <c r="U164" s="110" t="s">
        <v>16</v>
      </c>
      <c r="V164" s="110" t="s">
        <v>328</v>
      </c>
      <c r="W164" s="110" t="s">
        <v>16</v>
      </c>
      <c r="X164" s="110"/>
      <c r="Y164" s="110"/>
    </row>
    <row r="165" spans="2:25" ht="77.25" thickBot="1" x14ac:dyDescent="0.3">
      <c r="B165" s="110"/>
      <c r="C165" s="110"/>
      <c r="D165" s="99">
        <v>1</v>
      </c>
      <c r="E165" s="75" t="s">
        <v>12</v>
      </c>
      <c r="F165" s="75" t="s">
        <v>22</v>
      </c>
      <c r="G165" s="100" t="s">
        <v>35</v>
      </c>
      <c r="H165" s="87" t="s">
        <v>178</v>
      </c>
      <c r="I165" s="79" t="s">
        <v>179</v>
      </c>
      <c r="J165" s="79" t="s">
        <v>401</v>
      </c>
      <c r="K165" s="110" t="s">
        <v>16</v>
      </c>
      <c r="L165" s="110" t="s">
        <v>328</v>
      </c>
      <c r="M165" s="110" t="s">
        <v>16</v>
      </c>
      <c r="N165" s="110" t="s">
        <v>328</v>
      </c>
      <c r="O165" s="110" t="s">
        <v>16</v>
      </c>
      <c r="P165" s="110" t="s">
        <v>328</v>
      </c>
      <c r="Q165" s="110" t="s">
        <v>16</v>
      </c>
      <c r="R165" s="110" t="s">
        <v>328</v>
      </c>
      <c r="S165" s="110" t="s">
        <v>16</v>
      </c>
      <c r="T165" s="110" t="s">
        <v>328</v>
      </c>
      <c r="U165" s="110" t="s">
        <v>16</v>
      </c>
      <c r="V165" s="110" t="s">
        <v>328</v>
      </c>
      <c r="W165" s="110" t="s">
        <v>16</v>
      </c>
      <c r="X165" s="110"/>
      <c r="Y165" s="110"/>
    </row>
    <row r="166" spans="2:25" ht="77.25" thickBot="1" x14ac:dyDescent="0.3">
      <c r="B166" s="110"/>
      <c r="C166" s="110"/>
      <c r="D166" s="99">
        <v>1</v>
      </c>
      <c r="E166" s="75" t="s">
        <v>12</v>
      </c>
      <c r="F166" s="75" t="s">
        <v>22</v>
      </c>
      <c r="G166" s="100" t="s">
        <v>35</v>
      </c>
      <c r="H166" s="87" t="s">
        <v>180</v>
      </c>
      <c r="I166" s="79" t="s">
        <v>181</v>
      </c>
      <c r="J166" s="79" t="s">
        <v>443</v>
      </c>
      <c r="K166" s="110" t="s">
        <v>16</v>
      </c>
      <c r="L166" s="130" t="s">
        <v>444</v>
      </c>
      <c r="M166" s="116">
        <v>8828300000</v>
      </c>
      <c r="N166" s="102" t="s">
        <v>591</v>
      </c>
      <c r="O166" s="116">
        <v>8528300000</v>
      </c>
      <c r="P166" s="102" t="s">
        <v>591</v>
      </c>
      <c r="Q166" s="116">
        <v>8824054200</v>
      </c>
      <c r="R166" s="102" t="s">
        <v>591</v>
      </c>
      <c r="S166" s="116">
        <v>9711130000</v>
      </c>
      <c r="T166" s="102" t="s">
        <v>591</v>
      </c>
      <c r="U166" s="116">
        <v>9447173356</v>
      </c>
      <c r="V166" s="102" t="s">
        <v>633</v>
      </c>
      <c r="W166" s="78">
        <f>U166</f>
        <v>9447173356</v>
      </c>
      <c r="X166" s="110"/>
      <c r="Y166" s="110"/>
    </row>
    <row r="167" spans="2:25" ht="26.25" thickBot="1" x14ac:dyDescent="0.3">
      <c r="B167" s="110"/>
      <c r="C167" s="110"/>
      <c r="D167" s="99">
        <v>1</v>
      </c>
      <c r="E167" s="75" t="s">
        <v>12</v>
      </c>
      <c r="F167" s="75" t="s">
        <v>22</v>
      </c>
      <c r="G167" s="100" t="s">
        <v>35</v>
      </c>
      <c r="H167" s="87" t="s">
        <v>182</v>
      </c>
      <c r="I167" s="79" t="s">
        <v>183</v>
      </c>
      <c r="J167" s="79" t="s">
        <v>445</v>
      </c>
      <c r="K167" s="110" t="s">
        <v>16</v>
      </c>
      <c r="L167" s="110" t="s">
        <v>446</v>
      </c>
      <c r="M167" s="110" t="s">
        <v>16</v>
      </c>
      <c r="N167" s="110" t="s">
        <v>446</v>
      </c>
      <c r="O167" s="110" t="s">
        <v>16</v>
      </c>
      <c r="P167" s="110" t="s">
        <v>446</v>
      </c>
      <c r="Q167" s="110" t="s">
        <v>16</v>
      </c>
      <c r="R167" s="110" t="s">
        <v>446</v>
      </c>
      <c r="S167" s="110" t="s">
        <v>16</v>
      </c>
      <c r="T167" s="110" t="s">
        <v>446</v>
      </c>
      <c r="U167" s="110" t="s">
        <v>16</v>
      </c>
      <c r="V167" s="110" t="s">
        <v>446</v>
      </c>
      <c r="W167" s="110" t="s">
        <v>16</v>
      </c>
      <c r="X167" s="110"/>
      <c r="Y167" s="110"/>
    </row>
    <row r="168" spans="2:25" ht="66" customHeight="1" thickBot="1" x14ac:dyDescent="0.3">
      <c r="B168" s="110"/>
      <c r="C168" s="110"/>
      <c r="D168" s="99">
        <v>1</v>
      </c>
      <c r="E168" s="75" t="s">
        <v>12</v>
      </c>
      <c r="F168" s="75" t="s">
        <v>22</v>
      </c>
      <c r="G168" s="100" t="s">
        <v>35</v>
      </c>
      <c r="H168" s="87" t="s">
        <v>184</v>
      </c>
      <c r="I168" s="79" t="s">
        <v>185</v>
      </c>
      <c r="J168" s="79" t="s">
        <v>398</v>
      </c>
      <c r="K168" s="110" t="s">
        <v>16</v>
      </c>
      <c r="L168" s="110" t="s">
        <v>330</v>
      </c>
      <c r="M168" s="110" t="s">
        <v>16</v>
      </c>
      <c r="N168" s="110" t="s">
        <v>330</v>
      </c>
      <c r="O168" s="110" t="s">
        <v>16</v>
      </c>
      <c r="P168" s="110" t="s">
        <v>330</v>
      </c>
      <c r="Q168" s="110" t="s">
        <v>16</v>
      </c>
      <c r="R168" s="110" t="s">
        <v>330</v>
      </c>
      <c r="S168" s="110" t="s">
        <v>16</v>
      </c>
      <c r="T168" s="110" t="s">
        <v>330</v>
      </c>
      <c r="U168" s="110" t="s">
        <v>16</v>
      </c>
      <c r="V168" s="110" t="s">
        <v>330</v>
      </c>
      <c r="W168" s="110" t="s">
        <v>16</v>
      </c>
      <c r="X168" s="110"/>
      <c r="Y168" s="110"/>
    </row>
    <row r="169" spans="2:25" ht="64.5" customHeight="1" thickBot="1" x14ac:dyDescent="0.3">
      <c r="B169" s="110"/>
      <c r="C169" s="110"/>
      <c r="D169" s="99">
        <v>1</v>
      </c>
      <c r="E169" s="75" t="s">
        <v>12</v>
      </c>
      <c r="F169" s="75" t="s">
        <v>22</v>
      </c>
      <c r="G169" s="100" t="s">
        <v>35</v>
      </c>
      <c r="H169" s="87" t="s">
        <v>186</v>
      </c>
      <c r="I169" s="79" t="s">
        <v>144</v>
      </c>
      <c r="J169" s="79" t="s">
        <v>447</v>
      </c>
      <c r="K169" s="110" t="s">
        <v>16</v>
      </c>
      <c r="L169" s="110" t="s">
        <v>330</v>
      </c>
      <c r="M169" s="110" t="s">
        <v>16</v>
      </c>
      <c r="N169" s="110" t="s">
        <v>330</v>
      </c>
      <c r="O169" s="110" t="s">
        <v>16</v>
      </c>
      <c r="P169" s="110" t="s">
        <v>330</v>
      </c>
      <c r="Q169" s="110" t="s">
        <v>16</v>
      </c>
      <c r="R169" s="110" t="s">
        <v>330</v>
      </c>
      <c r="S169" s="110" t="s">
        <v>16</v>
      </c>
      <c r="T169" s="110" t="s">
        <v>330</v>
      </c>
      <c r="U169" s="110" t="s">
        <v>16</v>
      </c>
      <c r="V169" s="110" t="s">
        <v>330</v>
      </c>
      <c r="W169" s="110" t="s">
        <v>16</v>
      </c>
      <c r="X169" s="110"/>
      <c r="Y169" s="110"/>
    </row>
    <row r="170" spans="2:25" ht="67.5" customHeight="1" thickBot="1" x14ac:dyDescent="0.3">
      <c r="B170" s="110"/>
      <c r="C170" s="110"/>
      <c r="D170" s="99">
        <v>1</v>
      </c>
      <c r="E170" s="75" t="s">
        <v>12</v>
      </c>
      <c r="F170" s="75" t="s">
        <v>22</v>
      </c>
      <c r="G170" s="100" t="s">
        <v>35</v>
      </c>
      <c r="H170" s="87" t="s">
        <v>187</v>
      </c>
      <c r="I170" s="79" t="s">
        <v>146</v>
      </c>
      <c r="J170" s="79" t="s">
        <v>448</v>
      </c>
      <c r="K170" s="110" t="s">
        <v>16</v>
      </c>
      <c r="L170" s="110" t="s">
        <v>449</v>
      </c>
      <c r="M170" s="116">
        <v>100000000</v>
      </c>
      <c r="N170" s="110" t="s">
        <v>449</v>
      </c>
      <c r="O170" s="116">
        <v>120000000</v>
      </c>
      <c r="P170" s="110" t="s">
        <v>449</v>
      </c>
      <c r="Q170" s="116">
        <v>140000746</v>
      </c>
      <c r="R170" s="110" t="s">
        <v>449</v>
      </c>
      <c r="S170" s="116">
        <v>165000000</v>
      </c>
      <c r="T170" s="110" t="s">
        <v>603</v>
      </c>
      <c r="U170" s="116">
        <v>181500000</v>
      </c>
      <c r="V170" s="110" t="s">
        <v>603</v>
      </c>
      <c r="W170" s="78">
        <f>U170</f>
        <v>181500000</v>
      </c>
      <c r="X170" s="110"/>
      <c r="Y170" s="110"/>
    </row>
    <row r="171" spans="2:25" ht="100.5" customHeight="1" thickBot="1" x14ac:dyDescent="0.3">
      <c r="B171" s="110"/>
      <c r="C171" s="110"/>
      <c r="D171" s="99">
        <v>1</v>
      </c>
      <c r="E171" s="75" t="s">
        <v>12</v>
      </c>
      <c r="F171" s="75" t="s">
        <v>22</v>
      </c>
      <c r="G171" s="100" t="s">
        <v>35</v>
      </c>
      <c r="H171" s="87" t="s">
        <v>188</v>
      </c>
      <c r="I171" s="79" t="s">
        <v>189</v>
      </c>
      <c r="J171" s="79" t="s">
        <v>450</v>
      </c>
      <c r="K171" s="110" t="s">
        <v>16</v>
      </c>
      <c r="L171" s="110" t="s">
        <v>451</v>
      </c>
      <c r="M171" s="116">
        <v>60000000</v>
      </c>
      <c r="N171" s="110" t="s">
        <v>451</v>
      </c>
      <c r="O171" s="116">
        <v>94632000</v>
      </c>
      <c r="P171" s="110" t="s">
        <v>451</v>
      </c>
      <c r="Q171" s="116">
        <v>105968200</v>
      </c>
      <c r="R171" s="110" t="s">
        <v>451</v>
      </c>
      <c r="S171" s="116">
        <v>116250039</v>
      </c>
      <c r="T171" s="110" t="s">
        <v>604</v>
      </c>
      <c r="U171" s="116">
        <v>127866300</v>
      </c>
      <c r="V171" s="110" t="s">
        <v>604</v>
      </c>
      <c r="W171" s="78">
        <f>U171</f>
        <v>127866300</v>
      </c>
      <c r="X171" s="110"/>
      <c r="Y171" s="110"/>
    </row>
    <row r="172" spans="2:25" ht="92.25" customHeight="1" thickBot="1" x14ac:dyDescent="0.3">
      <c r="B172" s="110"/>
      <c r="C172" s="110"/>
      <c r="D172" s="99">
        <v>1</v>
      </c>
      <c r="E172" s="75" t="s">
        <v>12</v>
      </c>
      <c r="F172" s="75" t="s">
        <v>22</v>
      </c>
      <c r="G172" s="100" t="s">
        <v>35</v>
      </c>
      <c r="H172" s="87" t="s">
        <v>190</v>
      </c>
      <c r="I172" s="79" t="s">
        <v>150</v>
      </c>
      <c r="J172" s="79" t="s">
        <v>409</v>
      </c>
      <c r="K172" s="110" t="s">
        <v>16</v>
      </c>
      <c r="L172" s="110" t="s">
        <v>449</v>
      </c>
      <c r="M172" s="116">
        <v>63898124</v>
      </c>
      <c r="N172" s="110" t="s">
        <v>449</v>
      </c>
      <c r="O172" s="116">
        <v>73000000</v>
      </c>
      <c r="P172" s="110" t="s">
        <v>449</v>
      </c>
      <c r="Q172" s="116">
        <v>74270000</v>
      </c>
      <c r="R172" s="110" t="s">
        <v>449</v>
      </c>
      <c r="S172" s="116">
        <v>90750000</v>
      </c>
      <c r="T172" s="110" t="s">
        <v>605</v>
      </c>
      <c r="U172" s="116">
        <v>95825000</v>
      </c>
      <c r="V172" s="110" t="s">
        <v>605</v>
      </c>
      <c r="W172" s="78">
        <f>U172</f>
        <v>95825000</v>
      </c>
      <c r="X172" s="110"/>
      <c r="Y172" s="110"/>
    </row>
    <row r="173" spans="2:25" ht="81" customHeight="1" thickBot="1" x14ac:dyDescent="0.3">
      <c r="B173" s="110"/>
      <c r="C173" s="110"/>
      <c r="D173" s="99">
        <v>1</v>
      </c>
      <c r="E173" s="75" t="s">
        <v>12</v>
      </c>
      <c r="F173" s="75" t="s">
        <v>22</v>
      </c>
      <c r="G173" s="100" t="s">
        <v>35</v>
      </c>
      <c r="H173" s="87">
        <v>39</v>
      </c>
      <c r="I173" s="79" t="s">
        <v>452</v>
      </c>
      <c r="J173" s="79" t="s">
        <v>453</v>
      </c>
      <c r="K173" s="110"/>
      <c r="L173" s="110" t="s">
        <v>335</v>
      </c>
      <c r="M173" s="116"/>
      <c r="N173" s="110" t="s">
        <v>335</v>
      </c>
      <c r="O173" s="116"/>
      <c r="P173" s="110" t="s">
        <v>335</v>
      </c>
      <c r="Q173" s="116"/>
      <c r="R173" s="110" t="s">
        <v>335</v>
      </c>
      <c r="S173" s="116"/>
      <c r="T173" s="110" t="s">
        <v>335</v>
      </c>
      <c r="U173" s="116"/>
      <c r="V173" s="110" t="s">
        <v>335</v>
      </c>
      <c r="W173" s="78"/>
      <c r="X173" s="110"/>
      <c r="Y173" s="110"/>
    </row>
    <row r="174" spans="2:25" ht="115.5" customHeight="1" thickBot="1" x14ac:dyDescent="0.3">
      <c r="B174" s="110"/>
      <c r="C174" s="110"/>
      <c r="D174" s="99">
        <v>1</v>
      </c>
      <c r="E174" s="75" t="s">
        <v>12</v>
      </c>
      <c r="F174" s="75" t="s">
        <v>22</v>
      </c>
      <c r="G174" s="100" t="s">
        <v>35</v>
      </c>
      <c r="H174" s="87">
        <v>40</v>
      </c>
      <c r="I174" s="79" t="s">
        <v>454</v>
      </c>
      <c r="J174" s="79" t="s">
        <v>455</v>
      </c>
      <c r="K174" s="110"/>
      <c r="L174" s="110" t="s">
        <v>335</v>
      </c>
      <c r="M174" s="116"/>
      <c r="N174" s="110" t="s">
        <v>335</v>
      </c>
      <c r="O174" s="116"/>
      <c r="P174" s="110" t="s">
        <v>335</v>
      </c>
      <c r="Q174" s="116"/>
      <c r="R174" s="110" t="s">
        <v>335</v>
      </c>
      <c r="S174" s="116"/>
      <c r="T174" s="110" t="s">
        <v>335</v>
      </c>
      <c r="U174" s="116"/>
      <c r="V174" s="110" t="s">
        <v>335</v>
      </c>
      <c r="W174" s="78"/>
      <c r="X174" s="110"/>
      <c r="Y174" s="110"/>
    </row>
    <row r="175" spans="2:25" ht="46.5" customHeight="1" thickBot="1" x14ac:dyDescent="0.3">
      <c r="B175" s="110"/>
      <c r="C175" s="110"/>
      <c r="D175" s="99">
        <v>1</v>
      </c>
      <c r="E175" s="75" t="s">
        <v>12</v>
      </c>
      <c r="F175" s="75" t="s">
        <v>22</v>
      </c>
      <c r="G175" s="100" t="s">
        <v>35</v>
      </c>
      <c r="H175" s="87" t="s">
        <v>191</v>
      </c>
      <c r="I175" s="79" t="s">
        <v>156</v>
      </c>
      <c r="J175" s="110" t="s">
        <v>456</v>
      </c>
      <c r="K175" s="110" t="s">
        <v>16</v>
      </c>
      <c r="L175" s="110" t="s">
        <v>408</v>
      </c>
      <c r="M175" s="110" t="s">
        <v>16</v>
      </c>
      <c r="N175" s="110" t="s">
        <v>408</v>
      </c>
      <c r="O175" s="110" t="s">
        <v>16</v>
      </c>
      <c r="P175" s="110" t="s">
        <v>408</v>
      </c>
      <c r="Q175" s="110" t="s">
        <v>16</v>
      </c>
      <c r="R175" s="110" t="s">
        <v>408</v>
      </c>
      <c r="S175" s="110" t="s">
        <v>16</v>
      </c>
      <c r="T175" s="110" t="s">
        <v>408</v>
      </c>
      <c r="U175" s="110" t="s">
        <v>16</v>
      </c>
      <c r="V175" s="110" t="s">
        <v>408</v>
      </c>
      <c r="W175" s="110" t="s">
        <v>16</v>
      </c>
      <c r="X175" s="110"/>
      <c r="Y175" s="110"/>
    </row>
    <row r="176" spans="2:25" ht="69" customHeight="1" thickBot="1" x14ac:dyDescent="0.3">
      <c r="B176" s="110"/>
      <c r="C176" s="110"/>
      <c r="D176" s="99">
        <v>1</v>
      </c>
      <c r="E176" s="75" t="s">
        <v>12</v>
      </c>
      <c r="F176" s="75" t="s">
        <v>22</v>
      </c>
      <c r="G176" s="100" t="s">
        <v>35</v>
      </c>
      <c r="H176" s="87" t="s">
        <v>192</v>
      </c>
      <c r="I176" s="79" t="s">
        <v>193</v>
      </c>
      <c r="J176" s="79" t="s">
        <v>457</v>
      </c>
      <c r="K176" s="110"/>
      <c r="L176" s="102" t="s">
        <v>458</v>
      </c>
      <c r="M176" s="116">
        <v>30000000</v>
      </c>
      <c r="N176" s="102" t="s">
        <v>458</v>
      </c>
      <c r="O176" s="116">
        <v>30000000</v>
      </c>
      <c r="P176" s="102" t="s">
        <v>458</v>
      </c>
      <c r="Q176" s="116">
        <v>31000000</v>
      </c>
      <c r="R176" s="102" t="s">
        <v>458</v>
      </c>
      <c r="S176" s="116">
        <v>39930000</v>
      </c>
      <c r="T176" s="102" t="s">
        <v>458</v>
      </c>
      <c r="U176" s="116">
        <v>39932000</v>
      </c>
      <c r="V176" s="102" t="s">
        <v>458</v>
      </c>
      <c r="W176" s="78">
        <f>U176</f>
        <v>39932000</v>
      </c>
      <c r="X176" s="110"/>
      <c r="Y176" s="110"/>
    </row>
    <row r="177" spans="2:32" ht="69" customHeight="1" thickBot="1" x14ac:dyDescent="0.3">
      <c r="B177" s="110"/>
      <c r="C177" s="110"/>
      <c r="D177" s="99">
        <v>1</v>
      </c>
      <c r="E177" s="75" t="s">
        <v>12</v>
      </c>
      <c r="F177" s="75" t="s">
        <v>22</v>
      </c>
      <c r="G177" s="100" t="s">
        <v>35</v>
      </c>
      <c r="H177" s="87" t="s">
        <v>194</v>
      </c>
      <c r="I177" s="79" t="s">
        <v>195</v>
      </c>
      <c r="J177" s="79" t="s">
        <v>459</v>
      </c>
      <c r="K177" s="110" t="s">
        <v>16</v>
      </c>
      <c r="L177" s="130" t="s">
        <v>460</v>
      </c>
      <c r="M177" s="116">
        <v>30000000</v>
      </c>
      <c r="N177" s="130" t="s">
        <v>460</v>
      </c>
      <c r="O177" s="116">
        <v>30000000</v>
      </c>
      <c r="P177" s="130" t="s">
        <v>460</v>
      </c>
      <c r="Q177" s="116">
        <v>32000000</v>
      </c>
      <c r="R177" s="130" t="s">
        <v>460</v>
      </c>
      <c r="S177" s="116">
        <v>39930000</v>
      </c>
      <c r="T177" s="130" t="s">
        <v>602</v>
      </c>
      <c r="U177" s="116">
        <v>30930000</v>
      </c>
      <c r="V177" s="130" t="s">
        <v>602</v>
      </c>
      <c r="W177" s="78">
        <f>U177</f>
        <v>30930000</v>
      </c>
      <c r="X177" s="110"/>
      <c r="Y177" s="110"/>
    </row>
    <row r="178" spans="2:32" ht="69" customHeight="1" thickBot="1" x14ac:dyDescent="0.3">
      <c r="B178" s="110"/>
      <c r="C178" s="110"/>
      <c r="D178" s="99">
        <v>1</v>
      </c>
      <c r="E178" s="75" t="s">
        <v>12</v>
      </c>
      <c r="F178" s="75" t="s">
        <v>22</v>
      </c>
      <c r="G178" s="100" t="s">
        <v>35</v>
      </c>
      <c r="H178" s="87">
        <v>44</v>
      </c>
      <c r="I178" s="79" t="s">
        <v>461</v>
      </c>
      <c r="J178" s="79" t="s">
        <v>462</v>
      </c>
      <c r="K178" s="110"/>
      <c r="L178" s="102" t="s">
        <v>384</v>
      </c>
      <c r="M178" s="110" t="s">
        <v>16</v>
      </c>
      <c r="N178" s="102" t="s">
        <v>384</v>
      </c>
      <c r="O178" s="110" t="s">
        <v>16</v>
      </c>
      <c r="P178" s="102" t="s">
        <v>384</v>
      </c>
      <c r="Q178" s="116"/>
      <c r="R178" s="102" t="s">
        <v>384</v>
      </c>
      <c r="S178" s="116"/>
      <c r="T178" s="102" t="s">
        <v>384</v>
      </c>
      <c r="U178" s="116"/>
      <c r="V178" s="102" t="s">
        <v>384</v>
      </c>
      <c r="W178" s="78"/>
      <c r="X178" s="110"/>
      <c r="Y178" s="110"/>
    </row>
    <row r="179" spans="2:32" ht="81.75" customHeight="1" thickBot="1" x14ac:dyDescent="0.3">
      <c r="B179" s="110"/>
      <c r="C179" s="110"/>
      <c r="D179" s="99">
        <v>1</v>
      </c>
      <c r="E179" s="75" t="s">
        <v>12</v>
      </c>
      <c r="F179" s="75" t="s">
        <v>22</v>
      </c>
      <c r="G179" s="100" t="s">
        <v>35</v>
      </c>
      <c r="H179" s="87">
        <v>45</v>
      </c>
      <c r="I179" s="79" t="s">
        <v>463</v>
      </c>
      <c r="J179" s="79" t="s">
        <v>464</v>
      </c>
      <c r="K179" s="110" t="s">
        <v>16</v>
      </c>
      <c r="L179" s="102" t="s">
        <v>384</v>
      </c>
      <c r="M179" s="116"/>
      <c r="N179" s="102" t="s">
        <v>384</v>
      </c>
      <c r="O179" s="116"/>
      <c r="P179" s="102" t="s">
        <v>384</v>
      </c>
      <c r="Q179" s="116"/>
      <c r="R179" s="102" t="s">
        <v>384</v>
      </c>
      <c r="S179" s="116"/>
      <c r="T179" s="102" t="s">
        <v>384</v>
      </c>
      <c r="U179" s="116"/>
      <c r="V179" s="102" t="s">
        <v>384</v>
      </c>
      <c r="W179" s="78"/>
      <c r="X179" s="110"/>
      <c r="Y179" s="110"/>
    </row>
    <row r="180" spans="2:32" ht="69" customHeight="1" thickBot="1" x14ac:dyDescent="0.3">
      <c r="B180" s="110"/>
      <c r="C180" s="110"/>
      <c r="D180" s="99">
        <v>1</v>
      </c>
      <c r="E180" s="75" t="s">
        <v>12</v>
      </c>
      <c r="F180" s="75" t="s">
        <v>22</v>
      </c>
      <c r="G180" s="100" t="s">
        <v>35</v>
      </c>
      <c r="H180" s="87">
        <v>46</v>
      </c>
      <c r="I180" s="79" t="s">
        <v>419</v>
      </c>
      <c r="J180" s="79" t="s">
        <v>420</v>
      </c>
      <c r="K180" s="110" t="s">
        <v>16</v>
      </c>
      <c r="L180" s="102" t="s">
        <v>328</v>
      </c>
      <c r="M180" s="110" t="s">
        <v>16</v>
      </c>
      <c r="N180" s="102" t="s">
        <v>328</v>
      </c>
      <c r="O180" s="110" t="s">
        <v>16</v>
      </c>
      <c r="P180" s="102" t="s">
        <v>328</v>
      </c>
      <c r="Q180" s="110" t="s">
        <v>16</v>
      </c>
      <c r="R180" s="102" t="s">
        <v>328</v>
      </c>
      <c r="S180" s="110" t="s">
        <v>16</v>
      </c>
      <c r="T180" s="102" t="s">
        <v>328</v>
      </c>
      <c r="U180" s="110" t="s">
        <v>16</v>
      </c>
      <c r="V180" s="102" t="s">
        <v>328</v>
      </c>
      <c r="W180" s="78"/>
      <c r="X180" s="110"/>
      <c r="Y180" s="110"/>
    </row>
    <row r="181" spans="2:32" ht="69" customHeight="1" thickBot="1" x14ac:dyDescent="0.3">
      <c r="B181" s="110"/>
      <c r="C181" s="110"/>
      <c r="D181" s="99">
        <v>1</v>
      </c>
      <c r="E181" s="75" t="s">
        <v>12</v>
      </c>
      <c r="F181" s="75" t="s">
        <v>22</v>
      </c>
      <c r="G181" s="100" t="s">
        <v>35</v>
      </c>
      <c r="H181" s="128" t="s">
        <v>685</v>
      </c>
      <c r="I181" s="127" t="s">
        <v>684</v>
      </c>
      <c r="J181" s="128" t="s">
        <v>655</v>
      </c>
      <c r="K181" s="110" t="s">
        <v>16</v>
      </c>
      <c r="L181" s="129" t="s">
        <v>335</v>
      </c>
      <c r="M181" s="110" t="s">
        <v>16</v>
      </c>
      <c r="N181" s="129" t="s">
        <v>335</v>
      </c>
      <c r="O181" s="110" t="s">
        <v>16</v>
      </c>
      <c r="P181" s="129" t="s">
        <v>335</v>
      </c>
      <c r="Q181" s="110" t="s">
        <v>16</v>
      </c>
      <c r="R181" s="129" t="s">
        <v>335</v>
      </c>
      <c r="S181" s="110" t="s">
        <v>16</v>
      </c>
      <c r="T181" s="129" t="s">
        <v>335</v>
      </c>
      <c r="U181" s="110" t="s">
        <v>16</v>
      </c>
      <c r="V181" s="129" t="s">
        <v>335</v>
      </c>
      <c r="W181" s="78"/>
      <c r="X181" s="110"/>
      <c r="Y181" s="110"/>
    </row>
    <row r="182" spans="2:32" ht="69" customHeight="1" thickBot="1" x14ac:dyDescent="0.3">
      <c r="B182" s="110"/>
      <c r="C182" s="110"/>
      <c r="D182" s="99">
        <v>1</v>
      </c>
      <c r="E182" s="75" t="s">
        <v>12</v>
      </c>
      <c r="F182" s="75" t="s">
        <v>22</v>
      </c>
      <c r="G182" s="100" t="s">
        <v>35</v>
      </c>
      <c r="H182" s="128" t="s">
        <v>686</v>
      </c>
      <c r="I182" s="127" t="s">
        <v>649</v>
      </c>
      <c r="J182" s="128" t="s">
        <v>656</v>
      </c>
      <c r="K182" s="110" t="s">
        <v>16</v>
      </c>
      <c r="L182" s="129" t="s">
        <v>335</v>
      </c>
      <c r="M182" s="110" t="s">
        <v>16</v>
      </c>
      <c r="N182" s="129" t="s">
        <v>335</v>
      </c>
      <c r="O182" s="110" t="s">
        <v>16</v>
      </c>
      <c r="P182" s="129" t="s">
        <v>335</v>
      </c>
      <c r="Q182" s="110" t="s">
        <v>16</v>
      </c>
      <c r="R182" s="129" t="s">
        <v>335</v>
      </c>
      <c r="S182" s="110" t="s">
        <v>16</v>
      </c>
      <c r="T182" s="129" t="s">
        <v>335</v>
      </c>
      <c r="U182" s="110" t="s">
        <v>16</v>
      </c>
      <c r="V182" s="129" t="s">
        <v>335</v>
      </c>
      <c r="W182" s="78"/>
      <c r="X182" s="110"/>
      <c r="Y182" s="110"/>
    </row>
    <row r="183" spans="2:32" ht="69" customHeight="1" thickBot="1" x14ac:dyDescent="0.3">
      <c r="B183" s="110"/>
      <c r="C183" s="110"/>
      <c r="D183" s="99">
        <v>1</v>
      </c>
      <c r="E183" s="75" t="s">
        <v>12</v>
      </c>
      <c r="F183" s="75" t="s">
        <v>22</v>
      </c>
      <c r="G183" s="100" t="s">
        <v>35</v>
      </c>
      <c r="H183" s="128" t="s">
        <v>687</v>
      </c>
      <c r="I183" s="127" t="s">
        <v>650</v>
      </c>
      <c r="J183" s="128" t="s">
        <v>657</v>
      </c>
      <c r="K183" s="110" t="s">
        <v>16</v>
      </c>
      <c r="L183" s="129" t="s">
        <v>662</v>
      </c>
      <c r="M183" s="110" t="s">
        <v>16</v>
      </c>
      <c r="N183" s="129" t="s">
        <v>662</v>
      </c>
      <c r="O183" s="110" t="s">
        <v>16</v>
      </c>
      <c r="P183" s="129" t="s">
        <v>662</v>
      </c>
      <c r="Q183" s="110" t="s">
        <v>16</v>
      </c>
      <c r="R183" s="129" t="s">
        <v>662</v>
      </c>
      <c r="S183" s="110" t="s">
        <v>16</v>
      </c>
      <c r="T183" s="129" t="s">
        <v>662</v>
      </c>
      <c r="U183" s="110" t="s">
        <v>16</v>
      </c>
      <c r="V183" s="129" t="s">
        <v>662</v>
      </c>
      <c r="W183" s="78"/>
      <c r="X183" s="110"/>
      <c r="Y183" s="110"/>
    </row>
    <row r="184" spans="2:32" ht="69" customHeight="1" thickBot="1" x14ac:dyDescent="0.3">
      <c r="B184" s="110"/>
      <c r="C184" s="110"/>
      <c r="D184" s="99">
        <v>1</v>
      </c>
      <c r="E184" s="75" t="s">
        <v>12</v>
      </c>
      <c r="F184" s="75" t="s">
        <v>22</v>
      </c>
      <c r="G184" s="100" t="s">
        <v>35</v>
      </c>
      <c r="H184" s="128" t="s">
        <v>688</v>
      </c>
      <c r="I184" s="127" t="s">
        <v>651</v>
      </c>
      <c r="J184" s="128" t="s">
        <v>658</v>
      </c>
      <c r="K184" s="110" t="s">
        <v>16</v>
      </c>
      <c r="L184" s="129" t="s">
        <v>335</v>
      </c>
      <c r="M184" s="110" t="s">
        <v>16</v>
      </c>
      <c r="N184" s="129" t="s">
        <v>335</v>
      </c>
      <c r="O184" s="110" t="s">
        <v>16</v>
      </c>
      <c r="P184" s="129" t="s">
        <v>335</v>
      </c>
      <c r="Q184" s="110" t="s">
        <v>16</v>
      </c>
      <c r="R184" s="129" t="s">
        <v>335</v>
      </c>
      <c r="S184" s="110" t="s">
        <v>16</v>
      </c>
      <c r="T184" s="129" t="s">
        <v>335</v>
      </c>
      <c r="U184" s="110" t="s">
        <v>16</v>
      </c>
      <c r="V184" s="129" t="s">
        <v>335</v>
      </c>
      <c r="W184" s="78"/>
      <c r="X184" s="110"/>
      <c r="Y184" s="110"/>
    </row>
    <row r="185" spans="2:32" ht="69" customHeight="1" thickBot="1" x14ac:dyDescent="0.3">
      <c r="B185" s="110"/>
      <c r="C185" s="110"/>
      <c r="D185" s="99"/>
      <c r="E185" s="75"/>
      <c r="F185" s="75"/>
      <c r="G185" s="100"/>
      <c r="H185" s="128" t="s">
        <v>689</v>
      </c>
      <c r="I185" s="127" t="s">
        <v>652</v>
      </c>
      <c r="J185" s="128" t="s">
        <v>659</v>
      </c>
      <c r="K185" s="110" t="s">
        <v>16</v>
      </c>
      <c r="L185" s="129" t="s">
        <v>319</v>
      </c>
      <c r="M185" s="110" t="s">
        <v>16</v>
      </c>
      <c r="N185" s="129" t="s">
        <v>319</v>
      </c>
      <c r="O185" s="110" t="s">
        <v>16</v>
      </c>
      <c r="P185" s="129" t="s">
        <v>319</v>
      </c>
      <c r="Q185" s="110" t="s">
        <v>16</v>
      </c>
      <c r="R185" s="129" t="s">
        <v>319</v>
      </c>
      <c r="S185" s="110" t="s">
        <v>16</v>
      </c>
      <c r="T185" s="129" t="s">
        <v>319</v>
      </c>
      <c r="U185" s="110" t="s">
        <v>16</v>
      </c>
      <c r="V185" s="129" t="s">
        <v>319</v>
      </c>
      <c r="W185" s="78"/>
      <c r="X185" s="110"/>
      <c r="Y185" s="110"/>
    </row>
    <row r="186" spans="2:32" ht="69" customHeight="1" thickBot="1" x14ac:dyDescent="0.3">
      <c r="B186" s="110"/>
      <c r="C186" s="110"/>
      <c r="D186" s="99"/>
      <c r="E186" s="75"/>
      <c r="F186" s="75"/>
      <c r="G186" s="100"/>
      <c r="H186" s="128" t="s">
        <v>690</v>
      </c>
      <c r="I186" s="127" t="s">
        <v>653</v>
      </c>
      <c r="J186" s="128" t="s">
        <v>660</v>
      </c>
      <c r="K186" s="110" t="s">
        <v>16</v>
      </c>
      <c r="L186" s="129" t="s">
        <v>319</v>
      </c>
      <c r="M186" s="110" t="s">
        <v>16</v>
      </c>
      <c r="N186" s="129" t="s">
        <v>319</v>
      </c>
      <c r="O186" s="110" t="s">
        <v>16</v>
      </c>
      <c r="P186" s="129" t="s">
        <v>319</v>
      </c>
      <c r="Q186" s="110" t="s">
        <v>16</v>
      </c>
      <c r="R186" s="129" t="s">
        <v>319</v>
      </c>
      <c r="S186" s="110" t="s">
        <v>16</v>
      </c>
      <c r="T186" s="129" t="s">
        <v>319</v>
      </c>
      <c r="U186" s="110" t="s">
        <v>16</v>
      </c>
      <c r="V186" s="129" t="s">
        <v>319</v>
      </c>
      <c r="W186" s="78"/>
      <c r="X186" s="110"/>
      <c r="Y186" s="110"/>
    </row>
    <row r="187" spans="2:32" ht="69" customHeight="1" thickBot="1" x14ac:dyDescent="0.3">
      <c r="B187" s="110"/>
      <c r="C187" s="110"/>
      <c r="D187" s="99"/>
      <c r="E187" s="75"/>
      <c r="F187" s="75"/>
      <c r="G187" s="100"/>
      <c r="H187" s="128" t="s">
        <v>691</v>
      </c>
      <c r="I187" s="127" t="s">
        <v>654</v>
      </c>
      <c r="J187" s="128" t="s">
        <v>661</v>
      </c>
      <c r="K187" s="110" t="s">
        <v>16</v>
      </c>
      <c r="L187" s="129" t="s">
        <v>639</v>
      </c>
      <c r="M187" s="110" t="s">
        <v>16</v>
      </c>
      <c r="N187" s="129" t="s">
        <v>639</v>
      </c>
      <c r="O187" s="110" t="s">
        <v>16</v>
      </c>
      <c r="P187" s="129" t="s">
        <v>639</v>
      </c>
      <c r="Q187" s="110" t="s">
        <v>16</v>
      </c>
      <c r="R187" s="129" t="s">
        <v>639</v>
      </c>
      <c r="S187" s="110" t="s">
        <v>16</v>
      </c>
      <c r="T187" s="129" t="s">
        <v>639</v>
      </c>
      <c r="U187" s="110" t="s">
        <v>16</v>
      </c>
      <c r="V187" s="129" t="s">
        <v>639</v>
      </c>
      <c r="W187" s="78"/>
      <c r="X187" s="110"/>
      <c r="Y187" s="110"/>
    </row>
    <row r="188" spans="2:32" ht="49.15" customHeight="1" thickBot="1" x14ac:dyDescent="0.3">
      <c r="B188" s="110"/>
      <c r="C188" s="110"/>
      <c r="D188" s="99">
        <v>1</v>
      </c>
      <c r="E188" s="75" t="s">
        <v>12</v>
      </c>
      <c r="F188" s="75" t="s">
        <v>22</v>
      </c>
      <c r="G188" s="100" t="s">
        <v>35</v>
      </c>
      <c r="H188" s="87">
        <v>54</v>
      </c>
      <c r="I188" s="79" t="s">
        <v>676</v>
      </c>
      <c r="J188" s="79" t="s">
        <v>664</v>
      </c>
      <c r="K188" s="110" t="s">
        <v>16</v>
      </c>
      <c r="L188" s="102" t="s">
        <v>665</v>
      </c>
      <c r="M188" s="110" t="s">
        <v>16</v>
      </c>
      <c r="N188" s="102" t="s">
        <v>665</v>
      </c>
      <c r="O188" s="110" t="s">
        <v>16</v>
      </c>
      <c r="P188" s="102" t="s">
        <v>665</v>
      </c>
      <c r="Q188" s="110" t="s">
        <v>16</v>
      </c>
      <c r="R188" s="102" t="s">
        <v>665</v>
      </c>
      <c r="S188" s="110" t="s">
        <v>16</v>
      </c>
      <c r="T188" s="102" t="s">
        <v>665</v>
      </c>
      <c r="U188" s="110" t="s">
        <v>16</v>
      </c>
      <c r="V188" s="102" t="s">
        <v>665</v>
      </c>
      <c r="W188" s="78"/>
      <c r="X188" s="110"/>
      <c r="Y188" s="110"/>
    </row>
    <row r="189" spans="2:32" ht="79.900000000000006" customHeight="1" thickBot="1" x14ac:dyDescent="0.3">
      <c r="B189" s="110"/>
      <c r="C189" s="110"/>
      <c r="D189" s="99">
        <v>1</v>
      </c>
      <c r="E189" s="75" t="s">
        <v>12</v>
      </c>
      <c r="F189" s="75" t="s">
        <v>22</v>
      </c>
      <c r="G189" s="100" t="s">
        <v>35</v>
      </c>
      <c r="H189" s="87">
        <v>55</v>
      </c>
      <c r="I189" s="79" t="s">
        <v>666</v>
      </c>
      <c r="J189" s="79" t="s">
        <v>667</v>
      </c>
      <c r="K189" s="110" t="s">
        <v>16</v>
      </c>
      <c r="L189" s="102" t="s">
        <v>668</v>
      </c>
      <c r="M189" s="110" t="s">
        <v>16</v>
      </c>
      <c r="N189" s="102" t="s">
        <v>668</v>
      </c>
      <c r="O189" s="110" t="s">
        <v>16</v>
      </c>
      <c r="P189" s="102" t="s">
        <v>668</v>
      </c>
      <c r="Q189" s="110" t="s">
        <v>16</v>
      </c>
      <c r="R189" s="102" t="s">
        <v>668</v>
      </c>
      <c r="S189" s="110" t="s">
        <v>16</v>
      </c>
      <c r="T189" s="102" t="s">
        <v>668</v>
      </c>
      <c r="U189" s="110" t="s">
        <v>16</v>
      </c>
      <c r="V189" s="102" t="s">
        <v>668</v>
      </c>
      <c r="W189" s="78"/>
      <c r="X189" s="110"/>
      <c r="Y189" s="110"/>
    </row>
    <row r="190" spans="2:32" ht="84.6" customHeight="1" thickBot="1" x14ac:dyDescent="0.3">
      <c r="B190" s="110"/>
      <c r="C190" s="110"/>
      <c r="D190" s="99">
        <v>1</v>
      </c>
      <c r="E190" s="75" t="s">
        <v>12</v>
      </c>
      <c r="F190" s="75" t="s">
        <v>22</v>
      </c>
      <c r="G190" s="100" t="s">
        <v>35</v>
      </c>
      <c r="H190" s="87">
        <v>60</v>
      </c>
      <c r="I190" s="79" t="s">
        <v>674</v>
      </c>
      <c r="J190" s="79" t="s">
        <v>675</v>
      </c>
      <c r="K190" s="110" t="s">
        <v>16</v>
      </c>
      <c r="L190" s="102" t="s">
        <v>335</v>
      </c>
      <c r="M190" s="110" t="s">
        <v>16</v>
      </c>
      <c r="N190" s="102" t="s">
        <v>335</v>
      </c>
      <c r="O190" s="110" t="s">
        <v>16</v>
      </c>
      <c r="P190" s="102" t="s">
        <v>335</v>
      </c>
      <c r="Q190" s="110" t="s">
        <v>16</v>
      </c>
      <c r="R190" s="102" t="s">
        <v>335</v>
      </c>
      <c r="S190" s="110" t="s">
        <v>16</v>
      </c>
      <c r="T190" s="102" t="s">
        <v>335</v>
      </c>
      <c r="U190" s="110" t="s">
        <v>16</v>
      </c>
      <c r="V190" s="102" t="s">
        <v>335</v>
      </c>
      <c r="W190" s="78"/>
      <c r="X190" s="110"/>
      <c r="Y190" s="110"/>
    </row>
    <row r="191" spans="2:32" ht="69" customHeight="1" thickBot="1" x14ac:dyDescent="0.3">
      <c r="B191" s="110"/>
      <c r="C191" s="110"/>
      <c r="D191" s="99">
        <v>1</v>
      </c>
      <c r="E191" s="75" t="s">
        <v>12</v>
      </c>
      <c r="F191" s="75" t="s">
        <v>22</v>
      </c>
      <c r="G191" s="100" t="s">
        <v>35</v>
      </c>
      <c r="H191" s="87">
        <v>61</v>
      </c>
      <c r="I191" s="79" t="s">
        <v>669</v>
      </c>
      <c r="J191" s="79" t="s">
        <v>670</v>
      </c>
      <c r="K191" s="110" t="s">
        <v>16</v>
      </c>
      <c r="L191" s="102" t="s">
        <v>446</v>
      </c>
      <c r="M191" s="110" t="s">
        <v>16</v>
      </c>
      <c r="N191" s="102" t="s">
        <v>446</v>
      </c>
      <c r="O191" s="110" t="s">
        <v>16</v>
      </c>
      <c r="P191" s="102" t="s">
        <v>446</v>
      </c>
      <c r="Q191" s="110" t="s">
        <v>16</v>
      </c>
      <c r="R191" s="102" t="s">
        <v>446</v>
      </c>
      <c r="S191" s="110" t="s">
        <v>16</v>
      </c>
      <c r="T191" s="102" t="s">
        <v>446</v>
      </c>
      <c r="U191" s="110" t="s">
        <v>16</v>
      </c>
      <c r="V191" s="102" t="s">
        <v>446</v>
      </c>
      <c r="W191" s="78"/>
      <c r="X191" s="110"/>
      <c r="Y191" s="110"/>
    </row>
    <row r="192" spans="2:32" ht="77.25" thickBot="1" x14ac:dyDescent="0.3">
      <c r="B192" s="110"/>
      <c r="C192" s="110" t="s">
        <v>196</v>
      </c>
      <c r="D192" s="99">
        <v>1</v>
      </c>
      <c r="E192" s="75" t="s">
        <v>12</v>
      </c>
      <c r="F192" s="75" t="s">
        <v>22</v>
      </c>
      <c r="G192" s="100" t="s">
        <v>197</v>
      </c>
      <c r="H192" s="87"/>
      <c r="I192" s="104" t="s">
        <v>198</v>
      </c>
      <c r="J192" s="77" t="s">
        <v>199</v>
      </c>
      <c r="K192" s="110" t="s">
        <v>16</v>
      </c>
      <c r="L192" s="53">
        <v>100</v>
      </c>
      <c r="M192" s="131">
        <f>SUM(M193:M224)</f>
        <v>5174799419</v>
      </c>
      <c r="N192" s="53">
        <v>100</v>
      </c>
      <c r="O192" s="131">
        <f>SUM(O193:O224)</f>
        <v>4672364932</v>
      </c>
      <c r="P192" s="53">
        <v>100</v>
      </c>
      <c r="Q192" s="131">
        <f>SUM(Q193:Q224)</f>
        <v>4813771425</v>
      </c>
      <c r="R192" s="53">
        <v>100</v>
      </c>
      <c r="S192" s="131">
        <f>SUM(S193:S224)</f>
        <v>4971868568</v>
      </c>
      <c r="T192" s="53">
        <v>100</v>
      </c>
      <c r="U192" s="131">
        <f>SUM(U193:U224)</f>
        <v>5145775425</v>
      </c>
      <c r="V192" s="105">
        <f>T192</f>
        <v>100</v>
      </c>
      <c r="W192" s="105">
        <f>U192</f>
        <v>5145775425</v>
      </c>
      <c r="X192" s="110"/>
      <c r="Y192" s="110"/>
      <c r="AA192" s="1" t="s">
        <v>200</v>
      </c>
      <c r="AB192" s="9">
        <f>M192</f>
        <v>5174799419</v>
      </c>
      <c r="AC192" s="9">
        <f>O192</f>
        <v>4672364932</v>
      </c>
      <c r="AD192" s="9">
        <f>Q192</f>
        <v>4813771425</v>
      </c>
      <c r="AE192" s="9">
        <f>S192</f>
        <v>4971868568</v>
      </c>
      <c r="AF192" s="9">
        <f>U192</f>
        <v>5145775425</v>
      </c>
    </row>
    <row r="193" spans="2:25" ht="64.5" thickBot="1" x14ac:dyDescent="0.3">
      <c r="B193" s="110"/>
      <c r="C193" s="110"/>
      <c r="D193" s="99">
        <v>1</v>
      </c>
      <c r="E193" s="75" t="s">
        <v>12</v>
      </c>
      <c r="F193" s="75" t="s">
        <v>22</v>
      </c>
      <c r="G193" s="100" t="s">
        <v>197</v>
      </c>
      <c r="H193" s="87" t="s">
        <v>12</v>
      </c>
      <c r="I193" s="79" t="s">
        <v>201</v>
      </c>
      <c r="J193" s="110" t="s">
        <v>465</v>
      </c>
      <c r="K193" s="110" t="s">
        <v>16</v>
      </c>
      <c r="L193" s="110" t="s">
        <v>108</v>
      </c>
      <c r="M193" s="116">
        <v>96667000</v>
      </c>
      <c r="N193" s="110" t="s">
        <v>108</v>
      </c>
      <c r="O193" s="116">
        <v>106333700</v>
      </c>
      <c r="P193" s="110" t="s">
        <v>108</v>
      </c>
      <c r="Q193" s="116">
        <v>116967070</v>
      </c>
      <c r="R193" s="110" t="s">
        <v>108</v>
      </c>
      <c r="S193" s="116">
        <v>128663777</v>
      </c>
      <c r="T193" s="110" t="s">
        <v>108</v>
      </c>
      <c r="U193" s="116">
        <v>141530155</v>
      </c>
      <c r="V193" s="78" t="str">
        <f>T193</f>
        <v>1 Unit</v>
      </c>
      <c r="W193" s="78">
        <f>U193</f>
        <v>141530155</v>
      </c>
      <c r="X193" s="110"/>
      <c r="Y193" s="110"/>
    </row>
    <row r="194" spans="2:25" ht="51.75" thickBot="1" x14ac:dyDescent="0.3">
      <c r="B194" s="110"/>
      <c r="C194" s="110"/>
      <c r="D194" s="99">
        <v>1</v>
      </c>
      <c r="E194" s="75" t="s">
        <v>12</v>
      </c>
      <c r="F194" s="75" t="s">
        <v>22</v>
      </c>
      <c r="G194" s="100" t="s">
        <v>197</v>
      </c>
      <c r="H194" s="87" t="s">
        <v>22</v>
      </c>
      <c r="I194" s="79" t="s">
        <v>202</v>
      </c>
      <c r="J194" s="79" t="s">
        <v>466</v>
      </c>
      <c r="K194" s="110" t="s">
        <v>16</v>
      </c>
      <c r="L194" s="110" t="s">
        <v>626</v>
      </c>
      <c r="M194" s="116">
        <v>500000000</v>
      </c>
      <c r="N194" s="110" t="s">
        <v>428</v>
      </c>
      <c r="O194" s="116">
        <v>434791500</v>
      </c>
      <c r="P194" s="110" t="s">
        <v>428</v>
      </c>
      <c r="Q194" s="116">
        <v>478270650</v>
      </c>
      <c r="R194" s="110" t="s">
        <v>428</v>
      </c>
      <c r="S194" s="116">
        <v>526097715</v>
      </c>
      <c r="T194" s="110" t="s">
        <v>428</v>
      </c>
      <c r="U194" s="116">
        <v>578707487</v>
      </c>
      <c r="V194" s="78" t="str">
        <f t="shared" ref="V194:W210" si="6">T194</f>
        <v>3 Unit</v>
      </c>
      <c r="W194" s="78">
        <f t="shared" si="6"/>
        <v>578707487</v>
      </c>
      <c r="X194" s="110"/>
      <c r="Y194" s="110"/>
    </row>
    <row r="195" spans="2:25" ht="64.5" thickBot="1" x14ac:dyDescent="0.3">
      <c r="B195" s="110"/>
      <c r="C195" s="110"/>
      <c r="D195" s="99">
        <v>1</v>
      </c>
      <c r="E195" s="75" t="s">
        <v>12</v>
      </c>
      <c r="F195" s="75" t="s">
        <v>22</v>
      </c>
      <c r="G195" s="100" t="s">
        <v>197</v>
      </c>
      <c r="H195" s="87" t="s">
        <v>25</v>
      </c>
      <c r="I195" s="79" t="s">
        <v>203</v>
      </c>
      <c r="J195" s="79" t="s">
        <v>467</v>
      </c>
      <c r="K195" s="110" t="s">
        <v>16</v>
      </c>
      <c r="L195" s="110" t="s">
        <v>543</v>
      </c>
      <c r="M195" s="80">
        <v>500000000</v>
      </c>
      <c r="N195" s="110" t="s">
        <v>328</v>
      </c>
      <c r="O195" s="110" t="s">
        <v>16</v>
      </c>
      <c r="P195" s="110" t="s">
        <v>328</v>
      </c>
      <c r="Q195" s="110" t="s">
        <v>16</v>
      </c>
      <c r="R195" s="110" t="s">
        <v>328</v>
      </c>
      <c r="S195" s="110" t="s">
        <v>16</v>
      </c>
      <c r="T195" s="110" t="s">
        <v>328</v>
      </c>
      <c r="U195" s="110" t="s">
        <v>16</v>
      </c>
      <c r="V195" s="110" t="s">
        <v>328</v>
      </c>
      <c r="W195" s="110" t="s">
        <v>16</v>
      </c>
      <c r="X195" s="110"/>
      <c r="Y195" s="110"/>
    </row>
    <row r="196" spans="2:25" ht="64.5" thickBot="1" x14ac:dyDescent="0.3">
      <c r="B196" s="110"/>
      <c r="C196" s="110"/>
      <c r="D196" s="99">
        <v>1</v>
      </c>
      <c r="E196" s="75" t="s">
        <v>12</v>
      </c>
      <c r="F196" s="75" t="s">
        <v>22</v>
      </c>
      <c r="G196" s="100" t="s">
        <v>197</v>
      </c>
      <c r="H196" s="87" t="s">
        <v>27</v>
      </c>
      <c r="I196" s="79" t="s">
        <v>204</v>
      </c>
      <c r="J196" s="79" t="s">
        <v>468</v>
      </c>
      <c r="K196" s="110" t="s">
        <v>16</v>
      </c>
      <c r="L196" s="110" t="s">
        <v>328</v>
      </c>
      <c r="M196" s="110" t="s">
        <v>16</v>
      </c>
      <c r="N196" s="110" t="s">
        <v>328</v>
      </c>
      <c r="O196" s="110" t="s">
        <v>16</v>
      </c>
      <c r="P196" s="110" t="s">
        <v>328</v>
      </c>
      <c r="Q196" s="110" t="s">
        <v>16</v>
      </c>
      <c r="R196" s="110" t="s">
        <v>328</v>
      </c>
      <c r="S196" s="110" t="s">
        <v>16</v>
      </c>
      <c r="T196" s="110" t="s">
        <v>328</v>
      </c>
      <c r="U196" s="110" t="s">
        <v>16</v>
      </c>
      <c r="V196" s="110" t="s">
        <v>328</v>
      </c>
      <c r="W196" s="110" t="s">
        <v>16</v>
      </c>
      <c r="X196" s="110"/>
      <c r="Y196" s="110"/>
    </row>
    <row r="197" spans="2:25" ht="64.5" thickBot="1" x14ac:dyDescent="0.3">
      <c r="B197" s="110"/>
      <c r="C197" s="110"/>
      <c r="D197" s="99">
        <v>1</v>
      </c>
      <c r="E197" s="75" t="s">
        <v>12</v>
      </c>
      <c r="F197" s="75" t="s">
        <v>22</v>
      </c>
      <c r="G197" s="100" t="s">
        <v>197</v>
      </c>
      <c r="H197" s="87" t="s">
        <v>30</v>
      </c>
      <c r="I197" s="79" t="s">
        <v>205</v>
      </c>
      <c r="J197" s="79" t="s">
        <v>469</v>
      </c>
      <c r="K197" s="110" t="s">
        <v>16</v>
      </c>
      <c r="L197" s="110" t="s">
        <v>328</v>
      </c>
      <c r="M197" s="110" t="s">
        <v>16</v>
      </c>
      <c r="N197" s="110" t="s">
        <v>328</v>
      </c>
      <c r="O197" s="110" t="s">
        <v>16</v>
      </c>
      <c r="P197" s="110" t="s">
        <v>328</v>
      </c>
      <c r="Q197" s="110" t="s">
        <v>16</v>
      </c>
      <c r="R197" s="110" t="s">
        <v>328</v>
      </c>
      <c r="S197" s="110" t="s">
        <v>16</v>
      </c>
      <c r="T197" s="110" t="s">
        <v>328</v>
      </c>
      <c r="U197" s="110" t="s">
        <v>16</v>
      </c>
      <c r="V197" s="110" t="s">
        <v>328</v>
      </c>
      <c r="W197" s="110" t="s">
        <v>16</v>
      </c>
      <c r="X197" s="110"/>
      <c r="Y197" s="110"/>
    </row>
    <row r="198" spans="2:25" ht="64.5" thickBot="1" x14ac:dyDescent="0.3">
      <c r="B198" s="110"/>
      <c r="C198" s="110"/>
      <c r="D198" s="99">
        <v>1</v>
      </c>
      <c r="E198" s="75" t="s">
        <v>12</v>
      </c>
      <c r="F198" s="75" t="s">
        <v>22</v>
      </c>
      <c r="G198" s="100" t="s">
        <v>197</v>
      </c>
      <c r="H198" s="87" t="s">
        <v>32</v>
      </c>
      <c r="I198" s="79" t="s">
        <v>206</v>
      </c>
      <c r="J198" s="79" t="s">
        <v>470</v>
      </c>
      <c r="K198" s="110" t="s">
        <v>16</v>
      </c>
      <c r="L198" s="110" t="s">
        <v>328</v>
      </c>
      <c r="M198" s="110" t="s">
        <v>16</v>
      </c>
      <c r="N198" s="110" t="s">
        <v>328</v>
      </c>
      <c r="O198" s="110" t="s">
        <v>16</v>
      </c>
      <c r="P198" s="110" t="s">
        <v>328</v>
      </c>
      <c r="Q198" s="110" t="s">
        <v>16</v>
      </c>
      <c r="R198" s="110" t="s">
        <v>328</v>
      </c>
      <c r="S198" s="110" t="s">
        <v>16</v>
      </c>
      <c r="T198" s="110" t="s">
        <v>328</v>
      </c>
      <c r="U198" s="110" t="s">
        <v>16</v>
      </c>
      <c r="V198" s="110" t="s">
        <v>328</v>
      </c>
      <c r="W198" s="110" t="s">
        <v>16</v>
      </c>
      <c r="X198" s="110"/>
      <c r="Y198" s="110"/>
    </row>
    <row r="199" spans="2:25" ht="26.25" thickBot="1" x14ac:dyDescent="0.3">
      <c r="B199" s="110"/>
      <c r="C199" s="110"/>
      <c r="D199" s="99">
        <v>1</v>
      </c>
      <c r="E199" s="75" t="s">
        <v>12</v>
      </c>
      <c r="F199" s="75" t="s">
        <v>22</v>
      </c>
      <c r="G199" s="100" t="s">
        <v>197</v>
      </c>
      <c r="H199" s="87" t="s">
        <v>34</v>
      </c>
      <c r="I199" s="79" t="s">
        <v>207</v>
      </c>
      <c r="J199" s="79" t="s">
        <v>471</v>
      </c>
      <c r="K199" s="110" t="s">
        <v>16</v>
      </c>
      <c r="L199" s="110" t="s">
        <v>330</v>
      </c>
      <c r="M199" s="110" t="s">
        <v>16</v>
      </c>
      <c r="N199" s="110" t="s">
        <v>330</v>
      </c>
      <c r="O199" s="110" t="s">
        <v>16</v>
      </c>
      <c r="P199" s="110" t="s">
        <v>330</v>
      </c>
      <c r="Q199" s="110" t="s">
        <v>16</v>
      </c>
      <c r="R199" s="110" t="s">
        <v>330</v>
      </c>
      <c r="S199" s="110" t="s">
        <v>16</v>
      </c>
      <c r="T199" s="110" t="s">
        <v>330</v>
      </c>
      <c r="U199" s="110" t="s">
        <v>16</v>
      </c>
      <c r="V199" s="110" t="s">
        <v>330</v>
      </c>
      <c r="W199" s="110" t="s">
        <v>16</v>
      </c>
      <c r="X199" s="110"/>
      <c r="Y199" s="110"/>
    </row>
    <row r="200" spans="2:25" ht="26.25" thickBot="1" x14ac:dyDescent="0.3">
      <c r="B200" s="110"/>
      <c r="C200" s="110"/>
      <c r="D200" s="99">
        <v>1</v>
      </c>
      <c r="E200" s="75" t="s">
        <v>12</v>
      </c>
      <c r="F200" s="75" t="s">
        <v>22</v>
      </c>
      <c r="G200" s="100" t="s">
        <v>197</v>
      </c>
      <c r="H200" s="87" t="s">
        <v>44</v>
      </c>
      <c r="I200" s="79" t="s">
        <v>208</v>
      </c>
      <c r="J200" s="79" t="s">
        <v>472</v>
      </c>
      <c r="K200" s="110" t="s">
        <v>16</v>
      </c>
      <c r="L200" s="110" t="s">
        <v>330</v>
      </c>
      <c r="M200" s="110" t="s">
        <v>16</v>
      </c>
      <c r="N200" s="110" t="s">
        <v>330</v>
      </c>
      <c r="O200" s="110" t="s">
        <v>16</v>
      </c>
      <c r="P200" s="110" t="s">
        <v>330</v>
      </c>
      <c r="Q200" s="110" t="s">
        <v>16</v>
      </c>
      <c r="R200" s="110" t="s">
        <v>330</v>
      </c>
      <c r="S200" s="110" t="s">
        <v>16</v>
      </c>
      <c r="T200" s="110" t="s">
        <v>330</v>
      </c>
      <c r="U200" s="110" t="s">
        <v>16</v>
      </c>
      <c r="V200" s="110" t="s">
        <v>330</v>
      </c>
      <c r="W200" s="110" t="s">
        <v>16</v>
      </c>
      <c r="X200" s="110"/>
      <c r="Y200" s="110"/>
    </row>
    <row r="201" spans="2:25" ht="67.5" customHeight="1" thickBot="1" x14ac:dyDescent="0.3">
      <c r="B201" s="110"/>
      <c r="C201" s="110"/>
      <c r="D201" s="99">
        <v>1</v>
      </c>
      <c r="E201" s="75" t="s">
        <v>12</v>
      </c>
      <c r="F201" s="75" t="s">
        <v>22</v>
      </c>
      <c r="G201" s="100" t="s">
        <v>197</v>
      </c>
      <c r="H201" s="87" t="s">
        <v>52</v>
      </c>
      <c r="I201" s="79" t="s">
        <v>209</v>
      </c>
      <c r="J201" s="79" t="s">
        <v>473</v>
      </c>
      <c r="K201" s="110" t="s">
        <v>16</v>
      </c>
      <c r="L201" s="110" t="s">
        <v>474</v>
      </c>
      <c r="M201" s="116">
        <v>33495000</v>
      </c>
      <c r="N201" s="110" t="s">
        <v>474</v>
      </c>
      <c r="O201" s="116">
        <v>36844500</v>
      </c>
      <c r="P201" s="110" t="s">
        <v>474</v>
      </c>
      <c r="Q201" s="116">
        <v>40528950</v>
      </c>
      <c r="R201" s="110" t="s">
        <v>474</v>
      </c>
      <c r="S201" s="116">
        <v>44581845</v>
      </c>
      <c r="T201" s="110" t="s">
        <v>474</v>
      </c>
      <c r="U201" s="116">
        <v>49040030</v>
      </c>
      <c r="V201" s="78" t="str">
        <f t="shared" si="6"/>
        <v>2233 Paket</v>
      </c>
      <c r="W201" s="78">
        <f t="shared" si="6"/>
        <v>49040030</v>
      </c>
      <c r="X201" s="110"/>
      <c r="Y201" s="110"/>
    </row>
    <row r="202" spans="2:25" ht="51.75" thickBot="1" x14ac:dyDescent="0.3">
      <c r="B202" s="110"/>
      <c r="C202" s="110"/>
      <c r="D202" s="99">
        <v>1</v>
      </c>
      <c r="E202" s="75" t="s">
        <v>12</v>
      </c>
      <c r="F202" s="75" t="s">
        <v>22</v>
      </c>
      <c r="G202" s="100" t="s">
        <v>197</v>
      </c>
      <c r="H202" s="87" t="s">
        <v>53</v>
      </c>
      <c r="I202" s="79" t="s">
        <v>210</v>
      </c>
      <c r="J202" s="79" t="s">
        <v>475</v>
      </c>
      <c r="K202" s="110" t="s">
        <v>16</v>
      </c>
      <c r="L202" s="110" t="s">
        <v>476</v>
      </c>
      <c r="M202" s="116">
        <v>392432000</v>
      </c>
      <c r="N202" s="110" t="s">
        <v>476</v>
      </c>
      <c r="O202" s="116">
        <v>431675200</v>
      </c>
      <c r="P202" s="110" t="s">
        <v>476</v>
      </c>
      <c r="Q202" s="116">
        <v>474842720</v>
      </c>
      <c r="R202" s="110" t="s">
        <v>476</v>
      </c>
      <c r="S202" s="116">
        <v>522326992</v>
      </c>
      <c r="T202" s="110" t="s">
        <v>476</v>
      </c>
      <c r="U202" s="116">
        <v>574559691</v>
      </c>
      <c r="V202" s="78" t="str">
        <f t="shared" si="6"/>
        <v>500 Paket</v>
      </c>
      <c r="W202" s="78">
        <f t="shared" si="6"/>
        <v>574559691</v>
      </c>
      <c r="X202" s="110"/>
      <c r="Y202" s="110"/>
    </row>
    <row r="203" spans="2:25" ht="64.5" thickBot="1" x14ac:dyDescent="0.3">
      <c r="B203" s="110"/>
      <c r="C203" s="110"/>
      <c r="D203" s="99">
        <v>1</v>
      </c>
      <c r="E203" s="75" t="s">
        <v>12</v>
      </c>
      <c r="F203" s="75" t="s">
        <v>22</v>
      </c>
      <c r="G203" s="100" t="s">
        <v>197</v>
      </c>
      <c r="H203" s="87" t="s">
        <v>55</v>
      </c>
      <c r="I203" s="79" t="s">
        <v>211</v>
      </c>
      <c r="J203" s="79" t="s">
        <v>477</v>
      </c>
      <c r="K203" s="110" t="s">
        <v>16</v>
      </c>
      <c r="L203" s="110" t="s">
        <v>606</v>
      </c>
      <c r="M203" s="116">
        <v>35000000</v>
      </c>
      <c r="N203" s="110" t="s">
        <v>478</v>
      </c>
      <c r="O203" s="116">
        <v>36000000</v>
      </c>
      <c r="P203" s="110" t="s">
        <v>478</v>
      </c>
      <c r="Q203" s="116">
        <v>39600000</v>
      </c>
      <c r="R203" s="110" t="s">
        <v>478</v>
      </c>
      <c r="S203" s="116">
        <v>43560000</v>
      </c>
      <c r="T203" s="110" t="s">
        <v>606</v>
      </c>
      <c r="U203" s="116">
        <v>47916000</v>
      </c>
      <c r="V203" s="78" t="str">
        <f t="shared" si="6"/>
        <v>3.579 Peserta Didik</v>
      </c>
      <c r="W203" s="78">
        <f t="shared" si="6"/>
        <v>47916000</v>
      </c>
      <c r="X203" s="110"/>
      <c r="Y203" s="110"/>
    </row>
    <row r="204" spans="2:25" ht="51.75" thickBot="1" x14ac:dyDescent="0.3">
      <c r="B204" s="110"/>
      <c r="C204" s="110"/>
      <c r="D204" s="99">
        <v>1</v>
      </c>
      <c r="E204" s="75" t="s">
        <v>12</v>
      </c>
      <c r="F204" s="75" t="s">
        <v>22</v>
      </c>
      <c r="G204" s="100" t="s">
        <v>197</v>
      </c>
      <c r="H204" s="87" t="s">
        <v>121</v>
      </c>
      <c r="I204" s="79" t="s">
        <v>212</v>
      </c>
      <c r="J204" s="79" t="s">
        <v>479</v>
      </c>
      <c r="K204" s="110" t="s">
        <v>16</v>
      </c>
      <c r="L204" s="110" t="s">
        <v>213</v>
      </c>
      <c r="M204" s="116">
        <v>75000000</v>
      </c>
      <c r="N204" s="110" t="s">
        <v>213</v>
      </c>
      <c r="O204" s="116">
        <v>76000000</v>
      </c>
      <c r="P204" s="110" t="s">
        <v>213</v>
      </c>
      <c r="Q204" s="116">
        <v>83600000</v>
      </c>
      <c r="R204" s="110" t="s">
        <v>213</v>
      </c>
      <c r="S204" s="116">
        <v>91960000</v>
      </c>
      <c r="T204" s="110" t="s">
        <v>213</v>
      </c>
      <c r="U204" s="116">
        <v>101156000</v>
      </c>
      <c r="V204" s="78" t="str">
        <f t="shared" si="6"/>
        <v>3 Paket</v>
      </c>
      <c r="W204" s="78">
        <f t="shared" si="6"/>
        <v>101156000</v>
      </c>
      <c r="X204" s="110"/>
      <c r="Y204" s="110"/>
    </row>
    <row r="205" spans="2:25" ht="51.75" thickBot="1" x14ac:dyDescent="0.3">
      <c r="B205" s="110"/>
      <c r="C205" s="110"/>
      <c r="D205" s="99">
        <v>1</v>
      </c>
      <c r="E205" s="75" t="s">
        <v>12</v>
      </c>
      <c r="F205" s="75" t="s">
        <v>22</v>
      </c>
      <c r="G205" s="100" t="s">
        <v>197</v>
      </c>
      <c r="H205" s="87" t="s">
        <v>123</v>
      </c>
      <c r="I205" s="79" t="s">
        <v>214</v>
      </c>
      <c r="J205" s="79" t="s">
        <v>480</v>
      </c>
      <c r="K205" s="110" t="s">
        <v>16</v>
      </c>
      <c r="L205" s="110" t="s">
        <v>478</v>
      </c>
      <c r="M205" s="116">
        <v>55000000</v>
      </c>
      <c r="N205" s="110" t="s">
        <v>478</v>
      </c>
      <c r="O205" s="116">
        <v>60500000</v>
      </c>
      <c r="P205" s="110" t="s">
        <v>478</v>
      </c>
      <c r="Q205" s="116">
        <v>64000000</v>
      </c>
      <c r="R205" s="110" t="s">
        <v>478</v>
      </c>
      <c r="S205" s="116">
        <v>70400000</v>
      </c>
      <c r="T205" s="110" t="s">
        <v>478</v>
      </c>
      <c r="U205" s="116">
        <v>77440000</v>
      </c>
      <c r="V205" s="78" t="str">
        <f t="shared" si="6"/>
        <v>1 Peserta Didik</v>
      </c>
      <c r="W205" s="78">
        <f t="shared" si="6"/>
        <v>77440000</v>
      </c>
      <c r="X205" s="110"/>
      <c r="Y205" s="110"/>
    </row>
    <row r="206" spans="2:25" ht="64.5" thickBot="1" x14ac:dyDescent="0.3">
      <c r="B206" s="110"/>
      <c r="C206" s="110"/>
      <c r="D206" s="99">
        <v>1</v>
      </c>
      <c r="E206" s="75" t="s">
        <v>12</v>
      </c>
      <c r="F206" s="75" t="s">
        <v>22</v>
      </c>
      <c r="G206" s="100" t="s">
        <v>197</v>
      </c>
      <c r="H206" s="87" t="s">
        <v>125</v>
      </c>
      <c r="I206" s="79" t="s">
        <v>215</v>
      </c>
      <c r="J206" s="79" t="s">
        <v>481</v>
      </c>
      <c r="K206" s="110" t="s">
        <v>16</v>
      </c>
      <c r="L206" s="110" t="s">
        <v>415</v>
      </c>
      <c r="M206" s="116">
        <v>25000000</v>
      </c>
      <c r="N206" s="110" t="s">
        <v>415</v>
      </c>
      <c r="O206" s="116">
        <v>27500000</v>
      </c>
      <c r="P206" s="110" t="s">
        <v>415</v>
      </c>
      <c r="Q206" s="116">
        <v>30250000</v>
      </c>
      <c r="R206" s="110" t="s">
        <v>415</v>
      </c>
      <c r="S206" s="116">
        <v>33275000</v>
      </c>
      <c r="T206" s="110" t="s">
        <v>415</v>
      </c>
      <c r="U206" s="116">
        <v>36602500</v>
      </c>
      <c r="V206" s="78" t="str">
        <f t="shared" si="6"/>
        <v>11 Satuan Pendidikan</v>
      </c>
      <c r="W206" s="78">
        <f t="shared" si="6"/>
        <v>36602500</v>
      </c>
      <c r="X206" s="110"/>
      <c r="Y206" s="110"/>
    </row>
    <row r="207" spans="2:25" ht="51.75" thickBot="1" x14ac:dyDescent="0.3">
      <c r="B207" s="110"/>
      <c r="C207" s="110"/>
      <c r="D207" s="99">
        <v>1</v>
      </c>
      <c r="E207" s="75" t="s">
        <v>12</v>
      </c>
      <c r="F207" s="75" t="s">
        <v>22</v>
      </c>
      <c r="G207" s="100" t="s">
        <v>197</v>
      </c>
      <c r="H207" s="87">
        <v>15</v>
      </c>
      <c r="I207" s="79" t="s">
        <v>482</v>
      </c>
      <c r="J207" s="79" t="s">
        <v>483</v>
      </c>
      <c r="K207" s="110"/>
      <c r="L207" s="110" t="s">
        <v>335</v>
      </c>
      <c r="M207" s="116"/>
      <c r="N207" s="110" t="s">
        <v>335</v>
      </c>
      <c r="O207" s="116"/>
      <c r="P207" s="110" t="s">
        <v>335</v>
      </c>
      <c r="Q207" s="116"/>
      <c r="R207" s="110" t="s">
        <v>335</v>
      </c>
      <c r="S207" s="116"/>
      <c r="T207" s="110" t="s">
        <v>335</v>
      </c>
      <c r="U207" s="116"/>
      <c r="V207" s="78" t="s">
        <v>335</v>
      </c>
      <c r="W207" s="78"/>
      <c r="X207" s="110"/>
      <c r="Y207" s="110"/>
    </row>
    <row r="208" spans="2:25" ht="210.75" customHeight="1" thickBot="1" x14ac:dyDescent="0.3">
      <c r="B208" s="110"/>
      <c r="C208" s="110"/>
      <c r="D208" s="99">
        <v>1</v>
      </c>
      <c r="E208" s="75" t="s">
        <v>12</v>
      </c>
      <c r="F208" s="75" t="s">
        <v>22</v>
      </c>
      <c r="G208" s="100" t="s">
        <v>197</v>
      </c>
      <c r="H208" s="87">
        <v>16</v>
      </c>
      <c r="I208" s="79" t="s">
        <v>484</v>
      </c>
      <c r="J208" s="79" t="s">
        <v>485</v>
      </c>
      <c r="K208" s="110"/>
      <c r="L208" s="110" t="s">
        <v>335</v>
      </c>
      <c r="M208" s="116"/>
      <c r="N208" s="110" t="s">
        <v>335</v>
      </c>
      <c r="O208" s="116"/>
      <c r="P208" s="110" t="s">
        <v>335</v>
      </c>
      <c r="Q208" s="116"/>
      <c r="R208" s="110" t="s">
        <v>335</v>
      </c>
      <c r="S208" s="116"/>
      <c r="T208" s="110" t="s">
        <v>335</v>
      </c>
      <c r="U208" s="116"/>
      <c r="V208" s="78" t="s">
        <v>335</v>
      </c>
      <c r="W208" s="78"/>
      <c r="X208" s="110"/>
      <c r="Y208" s="110"/>
    </row>
    <row r="209" spans="2:25" ht="64.5" thickBot="1" x14ac:dyDescent="0.3">
      <c r="B209" s="110"/>
      <c r="C209" s="110"/>
      <c r="D209" s="99">
        <v>1</v>
      </c>
      <c r="E209" s="75" t="s">
        <v>12</v>
      </c>
      <c r="F209" s="75" t="s">
        <v>22</v>
      </c>
      <c r="G209" s="100" t="s">
        <v>197</v>
      </c>
      <c r="H209" s="87" t="s">
        <v>133</v>
      </c>
      <c r="I209" s="79" t="s">
        <v>216</v>
      </c>
      <c r="J209" s="79" t="s">
        <v>486</v>
      </c>
      <c r="K209" s="110" t="s">
        <v>16</v>
      </c>
      <c r="L209" s="110" t="s">
        <v>607</v>
      </c>
      <c r="M209" s="116">
        <v>229405419</v>
      </c>
      <c r="N209" s="110" t="s">
        <v>607</v>
      </c>
      <c r="O209" s="116">
        <v>229920032</v>
      </c>
      <c r="P209" s="110" t="s">
        <v>634</v>
      </c>
      <c r="Q209" s="116">
        <v>252912035</v>
      </c>
      <c r="R209" s="110" t="s">
        <v>607</v>
      </c>
      <c r="S209" s="116">
        <v>278203239</v>
      </c>
      <c r="T209" s="110" t="s">
        <v>607</v>
      </c>
      <c r="U209" s="116">
        <v>306023562</v>
      </c>
      <c r="V209" s="78" t="str">
        <f t="shared" si="6"/>
        <v xml:space="preserve"> 167 Satuan Pendidikan</v>
      </c>
      <c r="W209" s="78">
        <f t="shared" si="6"/>
        <v>306023562</v>
      </c>
      <c r="X209" s="110"/>
      <c r="Y209" s="110"/>
    </row>
    <row r="210" spans="2:25" ht="26.25" thickBot="1" x14ac:dyDescent="0.3">
      <c r="B210" s="110"/>
      <c r="C210" s="110"/>
      <c r="D210" s="99">
        <v>1</v>
      </c>
      <c r="E210" s="75" t="s">
        <v>12</v>
      </c>
      <c r="F210" s="75" t="s">
        <v>22</v>
      </c>
      <c r="G210" s="100" t="s">
        <v>197</v>
      </c>
      <c r="H210" s="87" t="s">
        <v>135</v>
      </c>
      <c r="I210" s="79" t="s">
        <v>217</v>
      </c>
      <c r="J210" s="79" t="s">
        <v>487</v>
      </c>
      <c r="K210" s="110" t="s">
        <v>16</v>
      </c>
      <c r="L210" s="110" t="s">
        <v>608</v>
      </c>
      <c r="M210" s="116">
        <v>3232800000</v>
      </c>
      <c r="N210" s="110" t="s">
        <v>608</v>
      </c>
      <c r="O210" s="116">
        <v>3232800000</v>
      </c>
      <c r="P210" s="110" t="s">
        <v>608</v>
      </c>
      <c r="Q210" s="116">
        <v>3232800000</v>
      </c>
      <c r="R210" s="110" t="s">
        <v>608</v>
      </c>
      <c r="S210" s="116">
        <v>3232800000</v>
      </c>
      <c r="T210" s="110" t="s">
        <v>608</v>
      </c>
      <c r="U210" s="116">
        <v>3232800000</v>
      </c>
      <c r="V210" s="78" t="str">
        <f>T210</f>
        <v>167 Satuan Pendidikan</v>
      </c>
      <c r="W210" s="78">
        <f t="shared" si="6"/>
        <v>3232800000</v>
      </c>
      <c r="X210" s="110"/>
      <c r="Y210" s="110"/>
    </row>
    <row r="211" spans="2:25" ht="64.5" thickBot="1" x14ac:dyDescent="0.3">
      <c r="B211" s="110"/>
      <c r="C211" s="110"/>
      <c r="D211" s="99">
        <v>1</v>
      </c>
      <c r="E211" s="75" t="s">
        <v>12</v>
      </c>
      <c r="F211" s="75" t="s">
        <v>22</v>
      </c>
      <c r="G211" s="100" t="s">
        <v>197</v>
      </c>
      <c r="H211" s="87" t="s">
        <v>137</v>
      </c>
      <c r="I211" s="79" t="s">
        <v>726</v>
      </c>
      <c r="J211" s="79" t="s">
        <v>488</v>
      </c>
      <c r="K211" s="110" t="s">
        <v>16</v>
      </c>
      <c r="L211" s="110" t="s">
        <v>335</v>
      </c>
      <c r="M211" s="110" t="s">
        <v>16</v>
      </c>
      <c r="N211" s="110" t="s">
        <v>335</v>
      </c>
      <c r="O211" s="110" t="s">
        <v>16</v>
      </c>
      <c r="P211" s="110" t="s">
        <v>335</v>
      </c>
      <c r="Q211" s="110" t="s">
        <v>16</v>
      </c>
      <c r="R211" s="110" t="s">
        <v>335</v>
      </c>
      <c r="S211" s="110" t="s">
        <v>16</v>
      </c>
      <c r="T211" s="110" t="s">
        <v>335</v>
      </c>
      <c r="U211" s="110" t="s">
        <v>16</v>
      </c>
      <c r="V211" s="110" t="s">
        <v>16</v>
      </c>
      <c r="W211" s="110" t="s">
        <v>16</v>
      </c>
      <c r="X211" s="110"/>
      <c r="Y211" s="110"/>
    </row>
    <row r="212" spans="2:25" ht="26.25" thickBot="1" x14ac:dyDescent="0.3">
      <c r="B212" s="110"/>
      <c r="C212" s="110"/>
      <c r="D212" s="99">
        <v>1</v>
      </c>
      <c r="E212" s="75" t="s">
        <v>12</v>
      </c>
      <c r="F212" s="75" t="s">
        <v>22</v>
      </c>
      <c r="G212" s="100" t="s">
        <v>197</v>
      </c>
      <c r="H212" s="87">
        <v>20</v>
      </c>
      <c r="I212" s="79" t="s">
        <v>419</v>
      </c>
      <c r="J212" s="79" t="s">
        <v>489</v>
      </c>
      <c r="K212" s="110" t="s">
        <v>16</v>
      </c>
      <c r="L212" s="110" t="s">
        <v>328</v>
      </c>
      <c r="M212" s="110" t="s">
        <v>16</v>
      </c>
      <c r="N212" s="110" t="s">
        <v>328</v>
      </c>
      <c r="O212" s="110" t="s">
        <v>16</v>
      </c>
      <c r="P212" s="110" t="s">
        <v>328</v>
      </c>
      <c r="Q212" s="110" t="s">
        <v>16</v>
      </c>
      <c r="R212" s="110" t="s">
        <v>328</v>
      </c>
      <c r="S212" s="110" t="s">
        <v>16</v>
      </c>
      <c r="T212" s="110" t="s">
        <v>328</v>
      </c>
      <c r="U212" s="110" t="s">
        <v>16</v>
      </c>
      <c r="V212" s="110" t="s">
        <v>328</v>
      </c>
      <c r="W212" s="110" t="s">
        <v>16</v>
      </c>
      <c r="X212" s="110"/>
      <c r="Y212" s="110"/>
    </row>
    <row r="213" spans="2:25" ht="63" customHeight="1" thickBot="1" x14ac:dyDescent="0.3">
      <c r="B213" s="110"/>
      <c r="C213" s="110"/>
      <c r="D213" s="99">
        <v>1</v>
      </c>
      <c r="E213" s="75" t="s">
        <v>12</v>
      </c>
      <c r="F213" s="75" t="s">
        <v>22</v>
      </c>
      <c r="G213" s="100" t="s">
        <v>197</v>
      </c>
      <c r="H213" s="128" t="s">
        <v>141</v>
      </c>
      <c r="I213" s="127" t="s">
        <v>692</v>
      </c>
      <c r="J213" s="128" t="s">
        <v>655</v>
      </c>
      <c r="K213" s="110" t="s">
        <v>16</v>
      </c>
      <c r="L213" s="129" t="s">
        <v>335</v>
      </c>
      <c r="M213" s="110" t="s">
        <v>16</v>
      </c>
      <c r="N213" s="129" t="s">
        <v>335</v>
      </c>
      <c r="O213" s="110" t="s">
        <v>16</v>
      </c>
      <c r="P213" s="129" t="s">
        <v>335</v>
      </c>
      <c r="Q213" s="110" t="s">
        <v>16</v>
      </c>
      <c r="R213" s="129" t="s">
        <v>335</v>
      </c>
      <c r="S213" s="110" t="s">
        <v>16</v>
      </c>
      <c r="T213" s="129" t="s">
        <v>335</v>
      </c>
      <c r="U213" s="110" t="s">
        <v>16</v>
      </c>
      <c r="V213" s="129" t="s">
        <v>335</v>
      </c>
      <c r="W213" s="110"/>
      <c r="X213" s="110"/>
      <c r="Y213" s="110"/>
    </row>
    <row r="214" spans="2:25" ht="63" customHeight="1" thickBot="1" x14ac:dyDescent="0.3">
      <c r="B214" s="110"/>
      <c r="C214" s="110"/>
      <c r="D214" s="99">
        <v>1</v>
      </c>
      <c r="E214" s="75" t="s">
        <v>12</v>
      </c>
      <c r="F214" s="75" t="s">
        <v>22</v>
      </c>
      <c r="G214" s="100" t="s">
        <v>197</v>
      </c>
      <c r="H214" s="128" t="s">
        <v>143</v>
      </c>
      <c r="I214" s="127" t="s">
        <v>649</v>
      </c>
      <c r="J214" s="128" t="s">
        <v>656</v>
      </c>
      <c r="K214" s="110" t="s">
        <v>16</v>
      </c>
      <c r="L214" s="129" t="s">
        <v>639</v>
      </c>
      <c r="M214" s="110" t="s">
        <v>16</v>
      </c>
      <c r="N214" s="129" t="s">
        <v>639</v>
      </c>
      <c r="O214" s="110" t="s">
        <v>16</v>
      </c>
      <c r="P214" s="129" t="s">
        <v>639</v>
      </c>
      <c r="Q214" s="110" t="s">
        <v>16</v>
      </c>
      <c r="R214" s="129" t="s">
        <v>639</v>
      </c>
      <c r="S214" s="110" t="s">
        <v>16</v>
      </c>
      <c r="T214" s="129" t="s">
        <v>639</v>
      </c>
      <c r="U214" s="110" t="s">
        <v>16</v>
      </c>
      <c r="V214" s="129" t="s">
        <v>639</v>
      </c>
      <c r="W214" s="110"/>
      <c r="X214" s="110"/>
      <c r="Y214" s="110"/>
    </row>
    <row r="215" spans="2:25" ht="63" customHeight="1" thickBot="1" x14ac:dyDescent="0.3">
      <c r="B215" s="110"/>
      <c r="C215" s="110"/>
      <c r="D215" s="99">
        <v>1</v>
      </c>
      <c r="E215" s="75" t="s">
        <v>12</v>
      </c>
      <c r="F215" s="75" t="s">
        <v>22</v>
      </c>
      <c r="G215" s="100" t="s">
        <v>197</v>
      </c>
      <c r="H215" s="128" t="s">
        <v>145</v>
      </c>
      <c r="I215" s="127" t="s">
        <v>650</v>
      </c>
      <c r="J215" s="128" t="s">
        <v>657</v>
      </c>
      <c r="K215" s="110" t="s">
        <v>16</v>
      </c>
      <c r="L215" s="129" t="s">
        <v>662</v>
      </c>
      <c r="M215" s="110" t="s">
        <v>16</v>
      </c>
      <c r="N215" s="129" t="s">
        <v>662</v>
      </c>
      <c r="O215" s="110" t="s">
        <v>16</v>
      </c>
      <c r="P215" s="129" t="s">
        <v>662</v>
      </c>
      <c r="Q215" s="110" t="s">
        <v>16</v>
      </c>
      <c r="R215" s="129" t="s">
        <v>662</v>
      </c>
      <c r="S215" s="110" t="s">
        <v>16</v>
      </c>
      <c r="T215" s="129" t="s">
        <v>662</v>
      </c>
      <c r="U215" s="110" t="s">
        <v>16</v>
      </c>
      <c r="V215" s="129" t="s">
        <v>662</v>
      </c>
      <c r="W215" s="110"/>
      <c r="X215" s="110"/>
      <c r="Y215" s="110"/>
    </row>
    <row r="216" spans="2:25" ht="63" customHeight="1" thickBot="1" x14ac:dyDescent="0.3">
      <c r="B216" s="110"/>
      <c r="C216" s="110"/>
      <c r="D216" s="99">
        <v>1</v>
      </c>
      <c r="E216" s="75" t="s">
        <v>12</v>
      </c>
      <c r="F216" s="75" t="s">
        <v>22</v>
      </c>
      <c r="G216" s="100" t="s">
        <v>197</v>
      </c>
      <c r="H216" s="128" t="s">
        <v>147</v>
      </c>
      <c r="I216" s="127" t="s">
        <v>651</v>
      </c>
      <c r="J216" s="128" t="s">
        <v>658</v>
      </c>
      <c r="K216" s="110" t="s">
        <v>16</v>
      </c>
      <c r="L216" s="129" t="s">
        <v>335</v>
      </c>
      <c r="M216" s="110" t="s">
        <v>16</v>
      </c>
      <c r="N216" s="129" t="s">
        <v>335</v>
      </c>
      <c r="O216" s="110" t="s">
        <v>16</v>
      </c>
      <c r="P216" s="129" t="s">
        <v>335</v>
      </c>
      <c r="Q216" s="110" t="s">
        <v>16</v>
      </c>
      <c r="R216" s="129" t="s">
        <v>335</v>
      </c>
      <c r="S216" s="110" t="s">
        <v>16</v>
      </c>
      <c r="T216" s="129" t="s">
        <v>335</v>
      </c>
      <c r="U216" s="110" t="s">
        <v>16</v>
      </c>
      <c r="V216" s="129" t="s">
        <v>335</v>
      </c>
      <c r="W216" s="110"/>
      <c r="X216" s="110"/>
      <c r="Y216" s="110"/>
    </row>
    <row r="217" spans="2:25" ht="63" customHeight="1" thickBot="1" x14ac:dyDescent="0.3">
      <c r="B217" s="110"/>
      <c r="C217" s="110"/>
      <c r="D217" s="99">
        <v>1</v>
      </c>
      <c r="E217" s="75" t="s">
        <v>12</v>
      </c>
      <c r="F217" s="75" t="s">
        <v>22</v>
      </c>
      <c r="G217" s="100" t="s">
        <v>197</v>
      </c>
      <c r="H217" s="128" t="s">
        <v>149</v>
      </c>
      <c r="I217" s="127" t="s">
        <v>652</v>
      </c>
      <c r="J217" s="128" t="s">
        <v>659</v>
      </c>
      <c r="K217" s="110" t="s">
        <v>16</v>
      </c>
      <c r="L217" s="129" t="s">
        <v>319</v>
      </c>
      <c r="M217" s="110" t="s">
        <v>16</v>
      </c>
      <c r="N217" s="129" t="s">
        <v>319</v>
      </c>
      <c r="O217" s="110" t="s">
        <v>16</v>
      </c>
      <c r="P217" s="129" t="s">
        <v>319</v>
      </c>
      <c r="Q217" s="110" t="s">
        <v>16</v>
      </c>
      <c r="R217" s="129" t="s">
        <v>319</v>
      </c>
      <c r="S217" s="110" t="s">
        <v>16</v>
      </c>
      <c r="T217" s="129" t="s">
        <v>319</v>
      </c>
      <c r="U217" s="110" t="s">
        <v>16</v>
      </c>
      <c r="V217" s="129" t="s">
        <v>319</v>
      </c>
      <c r="W217" s="110"/>
      <c r="X217" s="110"/>
      <c r="Y217" s="110"/>
    </row>
    <row r="218" spans="2:25" ht="63" customHeight="1" thickBot="1" x14ac:dyDescent="0.3">
      <c r="B218" s="110"/>
      <c r="C218" s="110"/>
      <c r="D218" s="99">
        <v>1</v>
      </c>
      <c r="E218" s="75" t="s">
        <v>12</v>
      </c>
      <c r="F218" s="75" t="s">
        <v>22</v>
      </c>
      <c r="G218" s="100" t="s">
        <v>197</v>
      </c>
      <c r="H218" s="128" t="s">
        <v>151</v>
      </c>
      <c r="I218" s="127" t="s">
        <v>653</v>
      </c>
      <c r="J218" s="128" t="s">
        <v>660</v>
      </c>
      <c r="K218" s="110" t="s">
        <v>16</v>
      </c>
      <c r="L218" s="129" t="s">
        <v>319</v>
      </c>
      <c r="M218" s="110" t="s">
        <v>16</v>
      </c>
      <c r="N218" s="129" t="s">
        <v>319</v>
      </c>
      <c r="O218" s="110" t="s">
        <v>16</v>
      </c>
      <c r="P218" s="129" t="s">
        <v>319</v>
      </c>
      <c r="Q218" s="110" t="s">
        <v>16</v>
      </c>
      <c r="R218" s="129" t="s">
        <v>319</v>
      </c>
      <c r="S218" s="110" t="s">
        <v>16</v>
      </c>
      <c r="T218" s="129" t="s">
        <v>319</v>
      </c>
      <c r="U218" s="110" t="s">
        <v>16</v>
      </c>
      <c r="V218" s="129" t="s">
        <v>319</v>
      </c>
      <c r="W218" s="110"/>
      <c r="X218" s="110"/>
      <c r="Y218" s="110"/>
    </row>
    <row r="219" spans="2:25" ht="63" customHeight="1" thickBot="1" x14ac:dyDescent="0.3">
      <c r="B219" s="110"/>
      <c r="C219" s="110"/>
      <c r="D219" s="99">
        <v>1</v>
      </c>
      <c r="E219" s="75" t="s">
        <v>12</v>
      </c>
      <c r="F219" s="75" t="s">
        <v>22</v>
      </c>
      <c r="G219" s="100" t="s">
        <v>197</v>
      </c>
      <c r="H219" s="128" t="s">
        <v>153</v>
      </c>
      <c r="I219" s="127" t="s">
        <v>654</v>
      </c>
      <c r="J219" s="128" t="s">
        <v>661</v>
      </c>
      <c r="K219" s="110" t="s">
        <v>16</v>
      </c>
      <c r="L219" s="129" t="s">
        <v>639</v>
      </c>
      <c r="M219" s="110" t="s">
        <v>16</v>
      </c>
      <c r="N219" s="129" t="s">
        <v>639</v>
      </c>
      <c r="O219" s="110" t="s">
        <v>16</v>
      </c>
      <c r="P219" s="129" t="s">
        <v>639</v>
      </c>
      <c r="Q219" s="110" t="s">
        <v>16</v>
      </c>
      <c r="R219" s="129" t="s">
        <v>639</v>
      </c>
      <c r="S219" s="110" t="s">
        <v>16</v>
      </c>
      <c r="T219" s="129" t="s">
        <v>639</v>
      </c>
      <c r="U219" s="110" t="s">
        <v>16</v>
      </c>
      <c r="V219" s="129" t="s">
        <v>639</v>
      </c>
      <c r="W219" s="110"/>
      <c r="X219" s="110"/>
      <c r="Y219" s="110"/>
    </row>
    <row r="220" spans="2:25" ht="39" thickBot="1" x14ac:dyDescent="0.3">
      <c r="B220" s="110"/>
      <c r="C220" s="110"/>
      <c r="D220" s="99">
        <v>1</v>
      </c>
      <c r="E220" s="75" t="s">
        <v>12</v>
      </c>
      <c r="F220" s="75" t="s">
        <v>22</v>
      </c>
      <c r="G220" s="100" t="s">
        <v>197</v>
      </c>
      <c r="H220" s="87">
        <v>29</v>
      </c>
      <c r="I220" s="79" t="s">
        <v>663</v>
      </c>
      <c r="J220" s="79" t="s">
        <v>664</v>
      </c>
      <c r="K220" s="110" t="s">
        <v>16</v>
      </c>
      <c r="L220" s="110" t="s">
        <v>665</v>
      </c>
      <c r="M220" s="110" t="s">
        <v>16</v>
      </c>
      <c r="N220" s="110" t="s">
        <v>665</v>
      </c>
      <c r="O220" s="110" t="s">
        <v>16</v>
      </c>
      <c r="P220" s="110" t="s">
        <v>665</v>
      </c>
      <c r="Q220" s="110" t="s">
        <v>16</v>
      </c>
      <c r="R220" s="110" t="s">
        <v>665</v>
      </c>
      <c r="S220" s="110" t="s">
        <v>16</v>
      </c>
      <c r="T220" s="110" t="s">
        <v>665</v>
      </c>
      <c r="U220" s="110" t="s">
        <v>16</v>
      </c>
      <c r="V220" s="110" t="s">
        <v>665</v>
      </c>
      <c r="W220" s="110"/>
      <c r="X220" s="110"/>
      <c r="Y220" s="110"/>
    </row>
    <row r="221" spans="2:25" ht="26.25" thickBot="1" x14ac:dyDescent="0.3">
      <c r="B221" s="110"/>
      <c r="C221" s="110"/>
      <c r="D221" s="99">
        <v>1</v>
      </c>
      <c r="E221" s="75" t="s">
        <v>12</v>
      </c>
      <c r="F221" s="75" t="s">
        <v>22</v>
      </c>
      <c r="G221" s="100" t="s">
        <v>197</v>
      </c>
      <c r="H221" s="87">
        <v>30</v>
      </c>
      <c r="I221" s="79" t="s">
        <v>693</v>
      </c>
      <c r="J221" s="79" t="s">
        <v>381</v>
      </c>
      <c r="K221" s="110" t="s">
        <v>16</v>
      </c>
      <c r="L221" s="110" t="s">
        <v>384</v>
      </c>
      <c r="M221" s="110" t="s">
        <v>16</v>
      </c>
      <c r="N221" s="110" t="s">
        <v>384</v>
      </c>
      <c r="O221" s="110" t="s">
        <v>16</v>
      </c>
      <c r="P221" s="110" t="s">
        <v>384</v>
      </c>
      <c r="Q221" s="110" t="s">
        <v>16</v>
      </c>
      <c r="R221" s="110" t="s">
        <v>384</v>
      </c>
      <c r="S221" s="110" t="s">
        <v>16</v>
      </c>
      <c r="T221" s="110" t="s">
        <v>384</v>
      </c>
      <c r="U221" s="110" t="s">
        <v>16</v>
      </c>
      <c r="V221" s="110" t="s">
        <v>384</v>
      </c>
      <c r="W221" s="110"/>
      <c r="X221" s="110"/>
      <c r="Y221" s="110"/>
    </row>
    <row r="222" spans="2:25" ht="82.9" customHeight="1" thickBot="1" x14ac:dyDescent="0.3">
      <c r="B222" s="110"/>
      <c r="C222" s="110"/>
      <c r="D222" s="99">
        <v>1</v>
      </c>
      <c r="E222" s="75" t="s">
        <v>12</v>
      </c>
      <c r="F222" s="75" t="s">
        <v>22</v>
      </c>
      <c r="G222" s="100" t="s">
        <v>197</v>
      </c>
      <c r="H222" s="87">
        <v>39</v>
      </c>
      <c r="I222" s="79" t="s">
        <v>674</v>
      </c>
      <c r="J222" s="79" t="s">
        <v>694</v>
      </c>
      <c r="K222" s="110" t="s">
        <v>16</v>
      </c>
      <c r="L222" s="110" t="s">
        <v>384</v>
      </c>
      <c r="M222" s="110" t="s">
        <v>16</v>
      </c>
      <c r="N222" s="110" t="s">
        <v>384</v>
      </c>
      <c r="O222" s="110" t="s">
        <v>16</v>
      </c>
      <c r="P222" s="110" t="s">
        <v>384</v>
      </c>
      <c r="Q222" s="110" t="s">
        <v>16</v>
      </c>
      <c r="R222" s="110" t="s">
        <v>384</v>
      </c>
      <c r="S222" s="110" t="s">
        <v>16</v>
      </c>
      <c r="T222" s="110" t="s">
        <v>384</v>
      </c>
      <c r="U222" s="110" t="s">
        <v>16</v>
      </c>
      <c r="V222" s="110" t="s">
        <v>384</v>
      </c>
      <c r="W222" s="110"/>
      <c r="X222" s="110"/>
      <c r="Y222" s="110"/>
    </row>
    <row r="223" spans="2:25" ht="26.25" thickBot="1" x14ac:dyDescent="0.3">
      <c r="B223" s="110"/>
      <c r="C223" s="110"/>
      <c r="D223" s="99">
        <v>1</v>
      </c>
      <c r="E223" s="75" t="s">
        <v>12</v>
      </c>
      <c r="F223" s="75" t="s">
        <v>22</v>
      </c>
      <c r="G223" s="100" t="s">
        <v>197</v>
      </c>
      <c r="H223" s="87">
        <v>40</v>
      </c>
      <c r="I223" s="79" t="s">
        <v>106</v>
      </c>
      <c r="J223" s="79" t="s">
        <v>380</v>
      </c>
      <c r="K223" s="110" t="s">
        <v>16</v>
      </c>
      <c r="L223" s="110" t="s">
        <v>695</v>
      </c>
      <c r="M223" s="110" t="s">
        <v>16</v>
      </c>
      <c r="N223" s="110" t="s">
        <v>695</v>
      </c>
      <c r="O223" s="110" t="s">
        <v>16</v>
      </c>
      <c r="P223" s="110" t="s">
        <v>695</v>
      </c>
      <c r="Q223" s="110" t="s">
        <v>16</v>
      </c>
      <c r="R223" s="110" t="s">
        <v>695</v>
      </c>
      <c r="S223" s="110" t="s">
        <v>16</v>
      </c>
      <c r="T223" s="110" t="s">
        <v>695</v>
      </c>
      <c r="U223" s="110" t="s">
        <v>16</v>
      </c>
      <c r="V223" s="110" t="s">
        <v>695</v>
      </c>
      <c r="W223" s="110"/>
      <c r="X223" s="110"/>
      <c r="Y223" s="110"/>
    </row>
    <row r="224" spans="2:25" ht="32.450000000000003" customHeight="1" thickBot="1" x14ac:dyDescent="0.3">
      <c r="B224" s="110"/>
      <c r="C224" s="110"/>
      <c r="D224" s="99">
        <v>1</v>
      </c>
      <c r="E224" s="75" t="s">
        <v>12</v>
      </c>
      <c r="F224" s="75" t="s">
        <v>22</v>
      </c>
      <c r="G224" s="100" t="s">
        <v>197</v>
      </c>
      <c r="H224" s="87">
        <v>41</v>
      </c>
      <c r="I224" s="79" t="s">
        <v>671</v>
      </c>
      <c r="J224" s="79" t="s">
        <v>672</v>
      </c>
      <c r="K224" s="110" t="s">
        <v>16</v>
      </c>
      <c r="L224" s="110" t="s">
        <v>330</v>
      </c>
      <c r="M224" s="110" t="s">
        <v>16</v>
      </c>
      <c r="N224" s="110" t="s">
        <v>330</v>
      </c>
      <c r="O224" s="110" t="s">
        <v>16</v>
      </c>
      <c r="P224" s="110" t="s">
        <v>330</v>
      </c>
      <c r="Q224" s="110" t="s">
        <v>16</v>
      </c>
      <c r="R224" s="110" t="s">
        <v>330</v>
      </c>
      <c r="S224" s="110" t="s">
        <v>16</v>
      </c>
      <c r="T224" s="110" t="s">
        <v>330</v>
      </c>
      <c r="U224" s="110" t="s">
        <v>16</v>
      </c>
      <c r="V224" s="110" t="s">
        <v>330</v>
      </c>
      <c r="W224" s="110"/>
      <c r="X224" s="110"/>
      <c r="Y224" s="110"/>
    </row>
    <row r="225" spans="2:32" ht="77.25" thickBot="1" x14ac:dyDescent="0.3">
      <c r="B225" s="110"/>
      <c r="C225" s="110" t="s">
        <v>218</v>
      </c>
      <c r="D225" s="99">
        <v>1</v>
      </c>
      <c r="E225" s="75" t="s">
        <v>12</v>
      </c>
      <c r="F225" s="75" t="s">
        <v>22</v>
      </c>
      <c r="G225" s="100" t="s">
        <v>219</v>
      </c>
      <c r="H225" s="87"/>
      <c r="I225" s="77" t="s">
        <v>220</v>
      </c>
      <c r="J225" s="110" t="s">
        <v>221</v>
      </c>
      <c r="K225" s="110" t="s">
        <v>16</v>
      </c>
      <c r="L225" s="132">
        <v>1</v>
      </c>
      <c r="M225" s="131">
        <f>SUM(M226:M259)</f>
        <v>3041500000</v>
      </c>
      <c r="N225" s="132">
        <v>1</v>
      </c>
      <c r="O225" s="131">
        <f>SUM(O226:O259)</f>
        <v>2681700000</v>
      </c>
      <c r="P225" s="132">
        <v>1</v>
      </c>
      <c r="Q225" s="131">
        <f>SUM(Q226:Q259)</f>
        <v>2763636459</v>
      </c>
      <c r="R225" s="132">
        <v>1</v>
      </c>
      <c r="S225" s="131">
        <f>SUM(S226:S259)</f>
        <v>2820510377</v>
      </c>
      <c r="T225" s="132">
        <v>1</v>
      </c>
      <c r="U225" s="131">
        <f>SUM(U226:U259)</f>
        <v>2859958856</v>
      </c>
      <c r="V225" s="105">
        <f t="shared" ref="V225:W227" si="7">T225</f>
        <v>1</v>
      </c>
      <c r="W225" s="105">
        <f t="shared" si="7"/>
        <v>2859958856</v>
      </c>
      <c r="X225" s="110"/>
      <c r="Y225" s="110"/>
      <c r="AA225" s="1" t="s">
        <v>222</v>
      </c>
      <c r="AB225" s="9">
        <f>M225</f>
        <v>3041500000</v>
      </c>
      <c r="AC225" s="9">
        <f>O225</f>
        <v>2681700000</v>
      </c>
      <c r="AD225" s="9">
        <f>Q225</f>
        <v>2763636459</v>
      </c>
      <c r="AE225" s="9">
        <f>S225</f>
        <v>2820510377</v>
      </c>
      <c r="AF225" s="9">
        <f>U225</f>
        <v>2859958856</v>
      </c>
    </row>
    <row r="226" spans="2:32" ht="64.5" thickBot="1" x14ac:dyDescent="0.3">
      <c r="B226" s="110"/>
      <c r="C226" s="110"/>
      <c r="D226" s="99">
        <v>1</v>
      </c>
      <c r="E226" s="75" t="s">
        <v>12</v>
      </c>
      <c r="F226" s="75" t="s">
        <v>22</v>
      </c>
      <c r="G226" s="100" t="s">
        <v>219</v>
      </c>
      <c r="H226" s="87" t="s">
        <v>12</v>
      </c>
      <c r="I226" s="79" t="s">
        <v>223</v>
      </c>
      <c r="J226" s="79" t="s">
        <v>490</v>
      </c>
      <c r="K226" s="110" t="s">
        <v>16</v>
      </c>
      <c r="L226" s="110" t="s">
        <v>328</v>
      </c>
      <c r="M226" s="116"/>
      <c r="N226" s="110" t="s">
        <v>328</v>
      </c>
      <c r="O226" s="116"/>
      <c r="P226" s="110" t="s">
        <v>328</v>
      </c>
      <c r="Q226" s="116"/>
      <c r="R226" s="110" t="s">
        <v>328</v>
      </c>
      <c r="S226" s="116"/>
      <c r="T226" s="110" t="s">
        <v>328</v>
      </c>
      <c r="U226" s="116"/>
      <c r="V226" s="78" t="str">
        <f t="shared" si="7"/>
        <v>Unit</v>
      </c>
      <c r="W226" s="78">
        <f t="shared" si="7"/>
        <v>0</v>
      </c>
      <c r="X226" s="110"/>
      <c r="Y226" s="110"/>
    </row>
    <row r="227" spans="2:32" ht="96" customHeight="1" thickBot="1" x14ac:dyDescent="0.3">
      <c r="B227" s="110"/>
      <c r="C227" s="110"/>
      <c r="D227" s="99">
        <v>1</v>
      </c>
      <c r="E227" s="75" t="s">
        <v>12</v>
      </c>
      <c r="F227" s="75" t="s">
        <v>22</v>
      </c>
      <c r="G227" s="100" t="s">
        <v>219</v>
      </c>
      <c r="H227" s="87" t="s">
        <v>22</v>
      </c>
      <c r="I227" s="79" t="s">
        <v>224</v>
      </c>
      <c r="J227" s="79" t="s">
        <v>491</v>
      </c>
      <c r="K227" s="110" t="s">
        <v>16</v>
      </c>
      <c r="L227" s="110" t="s">
        <v>426</v>
      </c>
      <c r="M227" s="116">
        <v>600000000</v>
      </c>
      <c r="N227" s="110" t="s">
        <v>426</v>
      </c>
      <c r="O227" s="116">
        <v>200000000</v>
      </c>
      <c r="P227" s="110" t="s">
        <v>426</v>
      </c>
      <c r="Q227" s="116">
        <v>200000000</v>
      </c>
      <c r="R227" s="110" t="s">
        <v>426</v>
      </c>
      <c r="S227" s="116">
        <v>200000000</v>
      </c>
      <c r="T227" s="110" t="s">
        <v>426</v>
      </c>
      <c r="U227" s="116">
        <v>200000000</v>
      </c>
      <c r="V227" s="78" t="str">
        <f t="shared" si="7"/>
        <v>2 Unit</v>
      </c>
      <c r="W227" s="78">
        <f t="shared" si="7"/>
        <v>200000000</v>
      </c>
      <c r="X227" s="110"/>
      <c r="Y227" s="110"/>
    </row>
    <row r="228" spans="2:32" ht="77.25" thickBot="1" x14ac:dyDescent="0.3">
      <c r="B228" s="110"/>
      <c r="C228" s="110"/>
      <c r="D228" s="99">
        <v>1</v>
      </c>
      <c r="E228" s="75" t="s">
        <v>12</v>
      </c>
      <c r="F228" s="75" t="s">
        <v>22</v>
      </c>
      <c r="G228" s="100" t="s">
        <v>219</v>
      </c>
      <c r="H228" s="87" t="s">
        <v>25</v>
      </c>
      <c r="I228" s="79" t="s">
        <v>225</v>
      </c>
      <c r="J228" s="79" t="s">
        <v>492</v>
      </c>
      <c r="K228" s="110" t="s">
        <v>16</v>
      </c>
      <c r="L228" s="110" t="s">
        <v>328</v>
      </c>
      <c r="M228" s="110" t="s">
        <v>16</v>
      </c>
      <c r="N228" s="110" t="s">
        <v>328</v>
      </c>
      <c r="O228" s="110" t="s">
        <v>16</v>
      </c>
      <c r="P228" s="110" t="s">
        <v>328</v>
      </c>
      <c r="Q228" s="110" t="s">
        <v>16</v>
      </c>
      <c r="R228" s="110" t="s">
        <v>328</v>
      </c>
      <c r="S228" s="110" t="s">
        <v>16</v>
      </c>
      <c r="T228" s="110" t="s">
        <v>328</v>
      </c>
      <c r="U228" s="110" t="s">
        <v>16</v>
      </c>
      <c r="V228" s="110" t="s">
        <v>328</v>
      </c>
      <c r="W228" s="110" t="s">
        <v>16</v>
      </c>
      <c r="X228" s="110"/>
      <c r="Y228" s="110"/>
    </row>
    <row r="229" spans="2:32" ht="77.25" thickBot="1" x14ac:dyDescent="0.3">
      <c r="B229" s="110"/>
      <c r="C229" s="110"/>
      <c r="D229" s="99">
        <v>1</v>
      </c>
      <c r="E229" s="75" t="s">
        <v>12</v>
      </c>
      <c r="F229" s="75" t="s">
        <v>22</v>
      </c>
      <c r="G229" s="100" t="s">
        <v>219</v>
      </c>
      <c r="H229" s="87" t="s">
        <v>27</v>
      </c>
      <c r="I229" s="79" t="s">
        <v>727</v>
      </c>
      <c r="J229" s="79" t="s">
        <v>493</v>
      </c>
      <c r="K229" s="110" t="s">
        <v>16</v>
      </c>
      <c r="L229" s="110" t="s">
        <v>328</v>
      </c>
      <c r="M229" s="110" t="s">
        <v>16</v>
      </c>
      <c r="N229" s="110" t="s">
        <v>328</v>
      </c>
      <c r="O229" s="110" t="s">
        <v>16</v>
      </c>
      <c r="P229" s="110" t="s">
        <v>328</v>
      </c>
      <c r="Q229" s="110" t="s">
        <v>16</v>
      </c>
      <c r="R229" s="110" t="s">
        <v>328</v>
      </c>
      <c r="S229" s="110" t="s">
        <v>16</v>
      </c>
      <c r="T229" s="110" t="s">
        <v>328</v>
      </c>
      <c r="U229" s="110" t="s">
        <v>16</v>
      </c>
      <c r="V229" s="110" t="s">
        <v>328</v>
      </c>
      <c r="W229" s="110" t="s">
        <v>16</v>
      </c>
      <c r="X229" s="110"/>
      <c r="Y229" s="110"/>
    </row>
    <row r="230" spans="2:32" ht="64.5" thickBot="1" x14ac:dyDescent="0.3">
      <c r="B230" s="110"/>
      <c r="C230" s="110"/>
      <c r="D230" s="99">
        <v>1</v>
      </c>
      <c r="E230" s="75" t="s">
        <v>12</v>
      </c>
      <c r="F230" s="75" t="s">
        <v>22</v>
      </c>
      <c r="G230" s="100" t="s">
        <v>219</v>
      </c>
      <c r="H230" s="87" t="s">
        <v>30</v>
      </c>
      <c r="I230" s="79" t="s">
        <v>683</v>
      </c>
      <c r="J230" s="79" t="s">
        <v>494</v>
      </c>
      <c r="K230" s="110" t="s">
        <v>16</v>
      </c>
      <c r="L230" s="110" t="s">
        <v>328</v>
      </c>
      <c r="M230" s="110" t="s">
        <v>16</v>
      </c>
      <c r="N230" s="110" t="s">
        <v>328</v>
      </c>
      <c r="O230" s="110" t="s">
        <v>16</v>
      </c>
      <c r="P230" s="110" t="s">
        <v>328</v>
      </c>
      <c r="Q230" s="110" t="s">
        <v>16</v>
      </c>
      <c r="R230" s="110" t="s">
        <v>328</v>
      </c>
      <c r="S230" s="110" t="s">
        <v>16</v>
      </c>
      <c r="T230" s="110" t="s">
        <v>328</v>
      </c>
      <c r="U230" s="110" t="s">
        <v>16</v>
      </c>
      <c r="V230" s="110" t="s">
        <v>328</v>
      </c>
      <c r="W230" s="110" t="s">
        <v>16</v>
      </c>
      <c r="X230" s="110"/>
      <c r="Y230" s="110"/>
    </row>
    <row r="231" spans="2:32" ht="77.25" thickBot="1" x14ac:dyDescent="0.3">
      <c r="B231" s="110"/>
      <c r="C231" s="110"/>
      <c r="D231" s="99">
        <v>1</v>
      </c>
      <c r="E231" s="75" t="s">
        <v>12</v>
      </c>
      <c r="F231" s="75" t="s">
        <v>22</v>
      </c>
      <c r="G231" s="100" t="s">
        <v>219</v>
      </c>
      <c r="H231" s="87" t="s">
        <v>32</v>
      </c>
      <c r="I231" s="79" t="s">
        <v>728</v>
      </c>
      <c r="J231" s="79" t="s">
        <v>495</v>
      </c>
      <c r="K231" s="110" t="s">
        <v>16</v>
      </c>
      <c r="L231" s="110" t="s">
        <v>328</v>
      </c>
      <c r="M231" s="110" t="s">
        <v>16</v>
      </c>
      <c r="N231" s="110" t="s">
        <v>328</v>
      </c>
      <c r="O231" s="110" t="s">
        <v>16</v>
      </c>
      <c r="P231" s="110" t="s">
        <v>328</v>
      </c>
      <c r="Q231" s="110" t="s">
        <v>16</v>
      </c>
      <c r="R231" s="110" t="s">
        <v>328</v>
      </c>
      <c r="S231" s="110" t="s">
        <v>16</v>
      </c>
      <c r="T231" s="110" t="s">
        <v>328</v>
      </c>
      <c r="U231" s="110" t="s">
        <v>16</v>
      </c>
      <c r="V231" s="110" t="s">
        <v>328</v>
      </c>
      <c r="W231" s="110" t="s">
        <v>16</v>
      </c>
      <c r="X231" s="110"/>
      <c r="Y231" s="110"/>
    </row>
    <row r="232" spans="2:32" ht="51.75" thickBot="1" x14ac:dyDescent="0.3">
      <c r="B232" s="110"/>
      <c r="C232" s="110"/>
      <c r="D232" s="99">
        <v>1</v>
      </c>
      <c r="E232" s="75" t="s">
        <v>12</v>
      </c>
      <c r="F232" s="75" t="s">
        <v>22</v>
      </c>
      <c r="G232" s="100" t="s">
        <v>219</v>
      </c>
      <c r="H232" s="87" t="s">
        <v>34</v>
      </c>
      <c r="I232" s="79" t="s">
        <v>226</v>
      </c>
      <c r="J232" s="79" t="s">
        <v>496</v>
      </c>
      <c r="K232" s="110" t="s">
        <v>16</v>
      </c>
      <c r="L232" s="110" t="s">
        <v>330</v>
      </c>
      <c r="M232" s="110" t="s">
        <v>16</v>
      </c>
      <c r="N232" s="110" t="s">
        <v>330</v>
      </c>
      <c r="O232" s="110" t="s">
        <v>16</v>
      </c>
      <c r="P232" s="110" t="s">
        <v>330</v>
      </c>
      <c r="Q232" s="110" t="s">
        <v>16</v>
      </c>
      <c r="R232" s="110" t="s">
        <v>330</v>
      </c>
      <c r="S232" s="110" t="s">
        <v>16</v>
      </c>
      <c r="T232" s="110" t="s">
        <v>330</v>
      </c>
      <c r="U232" s="110" t="s">
        <v>16</v>
      </c>
      <c r="V232" s="110" t="s">
        <v>330</v>
      </c>
      <c r="W232" s="110" t="s">
        <v>16</v>
      </c>
      <c r="X232" s="110"/>
      <c r="Y232" s="110"/>
    </row>
    <row r="233" spans="2:32" ht="64.5" thickBot="1" x14ac:dyDescent="0.3">
      <c r="B233" s="110"/>
      <c r="C233" s="110"/>
      <c r="D233" s="99">
        <v>1</v>
      </c>
      <c r="E233" s="75" t="s">
        <v>12</v>
      </c>
      <c r="F233" s="75" t="s">
        <v>22</v>
      </c>
      <c r="G233" s="100" t="s">
        <v>219</v>
      </c>
      <c r="H233" s="87" t="s">
        <v>44</v>
      </c>
      <c r="I233" s="79" t="s">
        <v>227</v>
      </c>
      <c r="J233" s="79" t="s">
        <v>497</v>
      </c>
      <c r="K233" s="110" t="s">
        <v>16</v>
      </c>
      <c r="L233" s="110" t="s">
        <v>330</v>
      </c>
      <c r="M233" s="110" t="s">
        <v>16</v>
      </c>
      <c r="N233" s="110" t="s">
        <v>330</v>
      </c>
      <c r="O233" s="110" t="s">
        <v>16</v>
      </c>
      <c r="P233" s="110" t="s">
        <v>330</v>
      </c>
      <c r="Q233" s="110" t="s">
        <v>16</v>
      </c>
      <c r="R233" s="110" t="s">
        <v>330</v>
      </c>
      <c r="S233" s="110" t="s">
        <v>16</v>
      </c>
      <c r="T233" s="110" t="s">
        <v>330</v>
      </c>
      <c r="U233" s="110" t="s">
        <v>16</v>
      </c>
      <c r="V233" s="110" t="s">
        <v>330</v>
      </c>
      <c r="W233" s="110" t="s">
        <v>16</v>
      </c>
      <c r="X233" s="110"/>
      <c r="Y233" s="110"/>
    </row>
    <row r="234" spans="2:32" ht="64.5" thickBot="1" x14ac:dyDescent="0.3">
      <c r="B234" s="110"/>
      <c r="C234" s="110"/>
      <c r="D234" s="99">
        <v>1</v>
      </c>
      <c r="E234" s="75" t="s">
        <v>12</v>
      </c>
      <c r="F234" s="75" t="s">
        <v>22</v>
      </c>
      <c r="G234" s="100" t="s">
        <v>219</v>
      </c>
      <c r="H234" s="87" t="s">
        <v>52</v>
      </c>
      <c r="I234" s="79" t="s">
        <v>228</v>
      </c>
      <c r="J234" s="79" t="s">
        <v>498</v>
      </c>
      <c r="K234" s="110" t="s">
        <v>16</v>
      </c>
      <c r="L234" s="110" t="s">
        <v>127</v>
      </c>
      <c r="M234" s="116">
        <v>127000000</v>
      </c>
      <c r="N234" s="110" t="s">
        <v>127</v>
      </c>
      <c r="O234" s="116">
        <v>139700000</v>
      </c>
      <c r="P234" s="110" t="s">
        <v>127</v>
      </c>
      <c r="Q234" s="116">
        <v>153670000</v>
      </c>
      <c r="R234" s="110" t="s">
        <v>127</v>
      </c>
      <c r="S234" s="116">
        <v>169037000</v>
      </c>
      <c r="T234" s="110" t="s">
        <v>127</v>
      </c>
      <c r="U234" s="116">
        <v>185940700</v>
      </c>
      <c r="V234" s="78" t="str">
        <f t="shared" ref="V234:W243" si="8">T234</f>
        <v>1 Paket</v>
      </c>
      <c r="W234" s="78">
        <f t="shared" si="8"/>
        <v>185940700</v>
      </c>
      <c r="X234" s="110"/>
      <c r="Y234" s="110"/>
    </row>
    <row r="235" spans="2:32" ht="64.5" thickBot="1" x14ac:dyDescent="0.3">
      <c r="B235" s="110"/>
      <c r="C235" s="110"/>
      <c r="D235" s="99">
        <v>1</v>
      </c>
      <c r="E235" s="75" t="s">
        <v>12</v>
      </c>
      <c r="F235" s="75" t="s">
        <v>22</v>
      </c>
      <c r="G235" s="100" t="s">
        <v>219</v>
      </c>
      <c r="H235" s="87" t="s">
        <v>53</v>
      </c>
      <c r="I235" s="79" t="s">
        <v>229</v>
      </c>
      <c r="J235" s="79" t="s">
        <v>499</v>
      </c>
      <c r="K235" s="110" t="s">
        <v>16</v>
      </c>
      <c r="L235" s="110" t="s">
        <v>410</v>
      </c>
      <c r="M235" s="116"/>
      <c r="N235" s="110" t="s">
        <v>410</v>
      </c>
      <c r="O235" s="116"/>
      <c r="P235" s="110" t="s">
        <v>410</v>
      </c>
      <c r="Q235" s="116"/>
      <c r="R235" s="110" t="s">
        <v>410</v>
      </c>
      <c r="S235" s="116"/>
      <c r="T235" s="110" t="s">
        <v>410</v>
      </c>
      <c r="U235" s="116"/>
      <c r="V235" s="78" t="str">
        <f t="shared" si="8"/>
        <v>Peserta Didik</v>
      </c>
      <c r="W235" s="78">
        <f t="shared" si="8"/>
        <v>0</v>
      </c>
      <c r="X235" s="110"/>
      <c r="Y235" s="110"/>
    </row>
    <row r="236" spans="2:32" ht="64.5" thickBot="1" x14ac:dyDescent="0.3">
      <c r="B236" s="110"/>
      <c r="C236" s="110"/>
      <c r="D236" s="99">
        <v>1</v>
      </c>
      <c r="E236" s="75" t="s">
        <v>12</v>
      </c>
      <c r="F236" s="75" t="s">
        <v>22</v>
      </c>
      <c r="G236" s="100" t="s">
        <v>219</v>
      </c>
      <c r="H236" s="87" t="s">
        <v>55</v>
      </c>
      <c r="I236" s="79" t="s">
        <v>230</v>
      </c>
      <c r="J236" s="79" t="s">
        <v>500</v>
      </c>
      <c r="K236" s="110" t="s">
        <v>16</v>
      </c>
      <c r="L236" s="110" t="s">
        <v>127</v>
      </c>
      <c r="M236" s="116">
        <v>100000000</v>
      </c>
      <c r="N236" s="110" t="s">
        <v>127</v>
      </c>
      <c r="O236" s="116">
        <v>110000000</v>
      </c>
      <c r="P236" s="110" t="s">
        <v>127</v>
      </c>
      <c r="Q236" s="116">
        <v>121000000</v>
      </c>
      <c r="R236" s="110" t="s">
        <v>127</v>
      </c>
      <c r="S236" s="116">
        <v>133100000</v>
      </c>
      <c r="T236" s="110" t="s">
        <v>127</v>
      </c>
      <c r="U236" s="116">
        <v>146410000</v>
      </c>
      <c r="V236" s="78" t="str">
        <f t="shared" si="8"/>
        <v>1 Paket</v>
      </c>
      <c r="W236" s="78">
        <f t="shared" si="8"/>
        <v>146410000</v>
      </c>
      <c r="X236" s="110"/>
      <c r="Y236" s="110"/>
    </row>
    <row r="237" spans="2:32" ht="39" thickBot="1" x14ac:dyDescent="0.3">
      <c r="B237" s="110"/>
      <c r="C237" s="110"/>
      <c r="D237" s="99">
        <v>1</v>
      </c>
      <c r="E237" s="75" t="s">
        <v>12</v>
      </c>
      <c r="F237" s="75" t="s">
        <v>22</v>
      </c>
      <c r="G237" s="100" t="s">
        <v>219</v>
      </c>
      <c r="H237" s="87" t="s">
        <v>121</v>
      </c>
      <c r="I237" s="79" t="s">
        <v>231</v>
      </c>
      <c r="J237" s="79" t="s">
        <v>501</v>
      </c>
      <c r="K237" s="110" t="s">
        <v>16</v>
      </c>
      <c r="L237" s="110" t="s">
        <v>410</v>
      </c>
      <c r="M237" s="110" t="s">
        <v>16</v>
      </c>
      <c r="N237" s="110" t="s">
        <v>410</v>
      </c>
      <c r="O237" s="110" t="s">
        <v>16</v>
      </c>
      <c r="P237" s="110" t="s">
        <v>410</v>
      </c>
      <c r="Q237" s="110" t="s">
        <v>16</v>
      </c>
      <c r="R237" s="110" t="s">
        <v>410</v>
      </c>
      <c r="S237" s="110" t="s">
        <v>16</v>
      </c>
      <c r="T237" s="110" t="s">
        <v>410</v>
      </c>
      <c r="U237" s="110" t="s">
        <v>16</v>
      </c>
      <c r="V237" s="110" t="s">
        <v>410</v>
      </c>
      <c r="W237" s="110" t="s">
        <v>16</v>
      </c>
      <c r="X237" s="110"/>
      <c r="Y237" s="110"/>
    </row>
    <row r="238" spans="2:32" ht="105" customHeight="1" thickBot="1" x14ac:dyDescent="0.3">
      <c r="B238" s="110"/>
      <c r="C238" s="110"/>
      <c r="D238" s="99">
        <v>1</v>
      </c>
      <c r="E238" s="75" t="s">
        <v>12</v>
      </c>
      <c r="F238" s="75" t="s">
        <v>22</v>
      </c>
      <c r="G238" s="100" t="s">
        <v>219</v>
      </c>
      <c r="H238" s="87" t="s">
        <v>123</v>
      </c>
      <c r="I238" s="79" t="s">
        <v>232</v>
      </c>
      <c r="J238" s="79" t="s">
        <v>502</v>
      </c>
      <c r="K238" s="110" t="s">
        <v>16</v>
      </c>
      <c r="L238" s="110" t="s">
        <v>408</v>
      </c>
      <c r="M238" s="110" t="s">
        <v>16</v>
      </c>
      <c r="N238" s="110" t="s">
        <v>408</v>
      </c>
      <c r="O238" s="110" t="s">
        <v>16</v>
      </c>
      <c r="P238" s="110" t="s">
        <v>408</v>
      </c>
      <c r="Q238" s="110" t="s">
        <v>16</v>
      </c>
      <c r="R238" s="110" t="s">
        <v>408</v>
      </c>
      <c r="S238" s="110" t="s">
        <v>16</v>
      </c>
      <c r="T238" s="110" t="s">
        <v>408</v>
      </c>
      <c r="U238" s="110" t="s">
        <v>16</v>
      </c>
      <c r="V238" s="110" t="s">
        <v>408</v>
      </c>
      <c r="W238" s="110" t="s">
        <v>16</v>
      </c>
      <c r="X238" s="110"/>
      <c r="Y238" s="110"/>
    </row>
    <row r="239" spans="2:32" ht="77.25" thickBot="1" x14ac:dyDescent="0.3">
      <c r="B239" s="110"/>
      <c r="C239" s="110"/>
      <c r="D239" s="99">
        <v>1</v>
      </c>
      <c r="E239" s="75" t="s">
        <v>12</v>
      </c>
      <c r="F239" s="75" t="s">
        <v>22</v>
      </c>
      <c r="G239" s="100" t="s">
        <v>219</v>
      </c>
      <c r="H239" s="87">
        <v>14</v>
      </c>
      <c r="I239" s="79" t="s">
        <v>505</v>
      </c>
      <c r="J239" s="79" t="s">
        <v>503</v>
      </c>
      <c r="K239" s="110"/>
      <c r="L239" s="110" t="s">
        <v>335</v>
      </c>
      <c r="M239" s="110"/>
      <c r="N239" s="110" t="s">
        <v>335</v>
      </c>
      <c r="O239" s="110"/>
      <c r="P239" s="110" t="s">
        <v>335</v>
      </c>
      <c r="Q239" s="110"/>
      <c r="R239" s="110" t="s">
        <v>335</v>
      </c>
      <c r="S239" s="110"/>
      <c r="T239" s="110" t="s">
        <v>335</v>
      </c>
      <c r="U239" s="110"/>
      <c r="V239" s="110" t="s">
        <v>335</v>
      </c>
      <c r="W239" s="110"/>
      <c r="X239" s="110"/>
      <c r="Y239" s="110"/>
    </row>
    <row r="240" spans="2:32" ht="13.5" thickBot="1" x14ac:dyDescent="0.3">
      <c r="B240" s="5"/>
      <c r="C240" s="5"/>
      <c r="D240" s="21"/>
      <c r="E240" s="12"/>
      <c r="F240" s="12"/>
      <c r="G240" s="22"/>
      <c r="H240" s="47"/>
      <c r="I240" s="17"/>
      <c r="J240" s="17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2:25" ht="115.5" thickBot="1" x14ac:dyDescent="0.3">
      <c r="B241" s="5"/>
      <c r="C241" s="5"/>
      <c r="D241" s="21">
        <v>1</v>
      </c>
      <c r="E241" s="12" t="s">
        <v>12</v>
      </c>
      <c r="F241" s="12" t="s">
        <v>22</v>
      </c>
      <c r="G241" s="22" t="s">
        <v>219</v>
      </c>
      <c r="H241" s="47">
        <v>15</v>
      </c>
      <c r="I241" s="17" t="s">
        <v>680</v>
      </c>
      <c r="J241" s="17" t="s">
        <v>506</v>
      </c>
      <c r="K241" s="5"/>
      <c r="L241" s="5" t="s">
        <v>335</v>
      </c>
      <c r="M241" s="5"/>
      <c r="N241" s="5" t="s">
        <v>335</v>
      </c>
      <c r="O241" s="5"/>
      <c r="P241" s="5" t="s">
        <v>335</v>
      </c>
      <c r="Q241" s="5"/>
      <c r="R241" s="5" t="s">
        <v>335</v>
      </c>
      <c r="S241" s="5"/>
      <c r="T241" s="5" t="s">
        <v>335</v>
      </c>
      <c r="U241" s="5"/>
      <c r="V241" s="5" t="s">
        <v>335</v>
      </c>
      <c r="W241" s="5"/>
      <c r="X241" s="5"/>
      <c r="Y241" s="5"/>
    </row>
    <row r="242" spans="2:25" ht="64.5" thickBot="1" x14ac:dyDescent="0.3">
      <c r="B242" s="5"/>
      <c r="C242" s="5"/>
      <c r="D242" s="21">
        <v>1</v>
      </c>
      <c r="E242" s="12" t="s">
        <v>12</v>
      </c>
      <c r="F242" s="12" t="s">
        <v>22</v>
      </c>
      <c r="G242" s="22" t="s">
        <v>219</v>
      </c>
      <c r="H242" s="47" t="s">
        <v>130</v>
      </c>
      <c r="I242" s="17" t="s">
        <v>233</v>
      </c>
      <c r="J242" s="17" t="s">
        <v>507</v>
      </c>
      <c r="K242" s="5" t="s">
        <v>16</v>
      </c>
      <c r="L242" s="5" t="s">
        <v>508</v>
      </c>
      <c r="M242" s="31">
        <v>175000000</v>
      </c>
      <c r="N242" s="5" t="s">
        <v>508</v>
      </c>
      <c r="O242" s="31">
        <v>192500000</v>
      </c>
      <c r="P242" s="5" t="s">
        <v>508</v>
      </c>
      <c r="Q242" s="31">
        <v>249466459</v>
      </c>
      <c r="R242" s="5" t="s">
        <v>508</v>
      </c>
      <c r="S242" s="31">
        <v>278873377</v>
      </c>
      <c r="T242" s="5" t="s">
        <v>508</v>
      </c>
      <c r="U242" s="31">
        <v>288108156</v>
      </c>
      <c r="V242" s="15" t="str">
        <f t="shared" si="8"/>
        <v>4 Satuan Pendidikan</v>
      </c>
      <c r="W242" s="15">
        <f t="shared" si="8"/>
        <v>288108156</v>
      </c>
      <c r="X242" s="5"/>
      <c r="Y242" s="5"/>
    </row>
    <row r="243" spans="2:25" ht="111" customHeight="1" thickBot="1" x14ac:dyDescent="0.3">
      <c r="B243" s="5"/>
      <c r="C243" s="5"/>
      <c r="D243" s="21">
        <v>1</v>
      </c>
      <c r="E243" s="12" t="s">
        <v>12</v>
      </c>
      <c r="F243" s="12" t="s">
        <v>22</v>
      </c>
      <c r="G243" s="22" t="s">
        <v>219</v>
      </c>
      <c r="H243" s="47" t="s">
        <v>133</v>
      </c>
      <c r="I243" s="17" t="s">
        <v>681</v>
      </c>
      <c r="J243" s="17" t="s">
        <v>504</v>
      </c>
      <c r="K243" s="5" t="s">
        <v>16</v>
      </c>
      <c r="L243" s="5" t="s">
        <v>508</v>
      </c>
      <c r="M243" s="31">
        <v>2039500000</v>
      </c>
      <c r="N243" s="5" t="s">
        <v>458</v>
      </c>
      <c r="O243" s="31">
        <v>2039500000</v>
      </c>
      <c r="P243" s="5" t="s">
        <v>508</v>
      </c>
      <c r="Q243" s="31">
        <v>2039500000</v>
      </c>
      <c r="R243" s="5" t="s">
        <v>508</v>
      </c>
      <c r="S243" s="31">
        <v>2039500000</v>
      </c>
      <c r="T243" s="5" t="s">
        <v>508</v>
      </c>
      <c r="U243" s="31">
        <v>2039500000</v>
      </c>
      <c r="V243" s="15" t="str">
        <f t="shared" si="8"/>
        <v>4 Satuan Pendidikan</v>
      </c>
      <c r="W243" s="15">
        <f t="shared" si="8"/>
        <v>2039500000</v>
      </c>
      <c r="X243" s="5"/>
      <c r="Y243" s="5"/>
    </row>
    <row r="244" spans="2:25" ht="77.25" thickBot="1" x14ac:dyDescent="0.3">
      <c r="B244" s="5"/>
      <c r="C244" s="5"/>
      <c r="D244" s="21">
        <v>1</v>
      </c>
      <c r="E244" s="12" t="s">
        <v>12</v>
      </c>
      <c r="F244" s="12" t="s">
        <v>22</v>
      </c>
      <c r="G244" s="22" t="s">
        <v>219</v>
      </c>
      <c r="H244" s="47">
        <v>18</v>
      </c>
      <c r="I244" s="17" t="s">
        <v>682</v>
      </c>
      <c r="J244" s="17" t="s">
        <v>509</v>
      </c>
      <c r="K244" s="5" t="s">
        <v>16</v>
      </c>
      <c r="L244" s="5" t="s">
        <v>335</v>
      </c>
      <c r="M244" s="31"/>
      <c r="N244" s="5" t="s">
        <v>335</v>
      </c>
      <c r="O244" s="31"/>
      <c r="P244" s="5" t="s">
        <v>335</v>
      </c>
      <c r="Q244" s="31"/>
      <c r="R244" s="5" t="s">
        <v>335</v>
      </c>
      <c r="S244" s="31"/>
      <c r="T244" s="5" t="s">
        <v>335</v>
      </c>
      <c r="U244" s="31"/>
      <c r="V244" s="15" t="s">
        <v>335</v>
      </c>
      <c r="W244" s="15"/>
      <c r="X244" s="5"/>
      <c r="Y244" s="5"/>
    </row>
    <row r="245" spans="2:25" ht="51.75" thickBot="1" x14ac:dyDescent="0.3">
      <c r="B245" s="5"/>
      <c r="C245" s="5"/>
      <c r="D245" s="21">
        <v>1</v>
      </c>
      <c r="E245" s="12" t="s">
        <v>12</v>
      </c>
      <c r="F245" s="12" t="s">
        <v>22</v>
      </c>
      <c r="G245" s="22" t="s">
        <v>219</v>
      </c>
      <c r="H245" s="47">
        <v>19</v>
      </c>
      <c r="I245" s="17" t="s">
        <v>165</v>
      </c>
      <c r="J245" s="17" t="s">
        <v>422</v>
      </c>
      <c r="K245" s="5" t="s">
        <v>16</v>
      </c>
      <c r="L245" s="5" t="s">
        <v>384</v>
      </c>
      <c r="M245" s="31"/>
      <c r="N245" s="5" t="s">
        <v>384</v>
      </c>
      <c r="O245" s="31"/>
      <c r="P245" s="5" t="s">
        <v>384</v>
      </c>
      <c r="Q245" s="31"/>
      <c r="R245" s="5" t="s">
        <v>384</v>
      </c>
      <c r="S245" s="31"/>
      <c r="T245" s="5" t="s">
        <v>384</v>
      </c>
      <c r="U245" s="31"/>
      <c r="V245" s="15" t="s">
        <v>384</v>
      </c>
      <c r="W245" s="15"/>
      <c r="X245" s="5"/>
      <c r="Y245" s="5"/>
    </row>
    <row r="246" spans="2:25" ht="51.75" thickBot="1" x14ac:dyDescent="0.3">
      <c r="B246" s="5"/>
      <c r="C246" s="5"/>
      <c r="D246" s="21">
        <v>1</v>
      </c>
      <c r="E246" s="12" t="s">
        <v>12</v>
      </c>
      <c r="F246" s="12" t="s">
        <v>22</v>
      </c>
      <c r="G246" s="22" t="s">
        <v>219</v>
      </c>
      <c r="H246" s="47">
        <v>20</v>
      </c>
      <c r="I246" s="17" t="s">
        <v>173</v>
      </c>
      <c r="J246" s="17" t="s">
        <v>432</v>
      </c>
      <c r="K246" s="5" t="s">
        <v>16</v>
      </c>
      <c r="L246" s="5" t="s">
        <v>384</v>
      </c>
      <c r="M246" s="31"/>
      <c r="N246" s="5" t="s">
        <v>384</v>
      </c>
      <c r="O246" s="31"/>
      <c r="P246" s="5" t="s">
        <v>384</v>
      </c>
      <c r="Q246" s="31"/>
      <c r="R246" s="5" t="s">
        <v>384</v>
      </c>
      <c r="S246" s="31"/>
      <c r="T246" s="5" t="s">
        <v>384</v>
      </c>
      <c r="U246" s="31"/>
      <c r="V246" s="15" t="s">
        <v>384</v>
      </c>
      <c r="W246" s="15"/>
      <c r="X246" s="5"/>
      <c r="Y246" s="5"/>
    </row>
    <row r="247" spans="2:25" ht="51.75" thickBot="1" x14ac:dyDescent="0.3">
      <c r="B247" s="5"/>
      <c r="C247" s="5"/>
      <c r="D247" s="21">
        <v>1</v>
      </c>
      <c r="E247" s="12" t="s">
        <v>12</v>
      </c>
      <c r="F247" s="12" t="s">
        <v>22</v>
      </c>
      <c r="G247" s="22" t="s">
        <v>219</v>
      </c>
      <c r="H247" s="47">
        <v>21</v>
      </c>
      <c r="I247" s="17" t="s">
        <v>510</v>
      </c>
      <c r="J247" s="17" t="s">
        <v>679</v>
      </c>
      <c r="K247" s="5" t="s">
        <v>16</v>
      </c>
      <c r="L247" s="5" t="s">
        <v>328</v>
      </c>
      <c r="M247" s="31"/>
      <c r="N247" s="5" t="s">
        <v>328</v>
      </c>
      <c r="O247" s="31"/>
      <c r="P247" s="5" t="s">
        <v>328</v>
      </c>
      <c r="Q247" s="31"/>
      <c r="R247" s="5" t="s">
        <v>328</v>
      </c>
      <c r="S247" s="31"/>
      <c r="T247" s="5" t="s">
        <v>328</v>
      </c>
      <c r="U247" s="31"/>
      <c r="V247" s="15" t="s">
        <v>328</v>
      </c>
      <c r="W247" s="15"/>
      <c r="X247" s="5"/>
      <c r="Y247" s="5"/>
    </row>
    <row r="248" spans="2:25" ht="51.75" thickBot="1" x14ac:dyDescent="0.3">
      <c r="B248" s="5"/>
      <c r="C248" s="5"/>
      <c r="D248" s="21">
        <v>1</v>
      </c>
      <c r="E248" s="12" t="s">
        <v>12</v>
      </c>
      <c r="F248" s="12" t="s">
        <v>22</v>
      </c>
      <c r="G248" s="22" t="s">
        <v>219</v>
      </c>
      <c r="H248" s="47">
        <v>22</v>
      </c>
      <c r="I248" s="17" t="s">
        <v>678</v>
      </c>
      <c r="J248" s="17" t="s">
        <v>677</v>
      </c>
      <c r="K248" s="5" t="s">
        <v>16</v>
      </c>
      <c r="L248" s="5" t="s">
        <v>408</v>
      </c>
      <c r="M248" s="31">
        <v>0</v>
      </c>
      <c r="N248" s="5" t="s">
        <v>408</v>
      </c>
      <c r="O248" s="31">
        <v>0</v>
      </c>
      <c r="P248" s="5" t="s">
        <v>408</v>
      </c>
      <c r="Q248" s="31"/>
      <c r="R248" s="5" t="s">
        <v>408</v>
      </c>
      <c r="S248" s="31"/>
      <c r="T248" s="5" t="s">
        <v>408</v>
      </c>
      <c r="U248" s="31"/>
      <c r="V248" s="15" t="s">
        <v>408</v>
      </c>
      <c r="W248" s="15"/>
      <c r="X248" s="5"/>
      <c r="Y248" s="5"/>
    </row>
    <row r="249" spans="2:25" ht="59.45" customHeight="1" thickBot="1" x14ac:dyDescent="0.3">
      <c r="B249" s="5"/>
      <c r="C249" s="5"/>
      <c r="D249" s="21">
        <v>1</v>
      </c>
      <c r="E249" s="12" t="s">
        <v>12</v>
      </c>
      <c r="F249" s="12" t="s">
        <v>22</v>
      </c>
      <c r="G249" s="22" t="s">
        <v>219</v>
      </c>
      <c r="H249" s="133" t="s">
        <v>145</v>
      </c>
      <c r="I249" s="134" t="s">
        <v>696</v>
      </c>
      <c r="J249" s="135" t="s">
        <v>655</v>
      </c>
      <c r="K249" s="5" t="s">
        <v>16</v>
      </c>
      <c r="L249" s="133" t="s">
        <v>335</v>
      </c>
      <c r="M249" s="5" t="s">
        <v>16</v>
      </c>
      <c r="N249" s="133" t="s">
        <v>335</v>
      </c>
      <c r="O249" s="5" t="s">
        <v>16</v>
      </c>
      <c r="P249" s="133" t="s">
        <v>335</v>
      </c>
      <c r="Q249" s="5" t="s">
        <v>16</v>
      </c>
      <c r="R249" s="133" t="s">
        <v>335</v>
      </c>
      <c r="S249" s="5" t="s">
        <v>16</v>
      </c>
      <c r="T249" s="133" t="s">
        <v>335</v>
      </c>
      <c r="U249" s="5" t="s">
        <v>16</v>
      </c>
      <c r="V249" s="133" t="s">
        <v>335</v>
      </c>
      <c r="W249" s="15"/>
      <c r="X249" s="5"/>
      <c r="Y249" s="5"/>
    </row>
    <row r="250" spans="2:25" ht="59.45" customHeight="1" thickBot="1" x14ac:dyDescent="0.3">
      <c r="B250" s="5"/>
      <c r="C250" s="5"/>
      <c r="D250" s="21">
        <v>1</v>
      </c>
      <c r="E250" s="12" t="s">
        <v>12</v>
      </c>
      <c r="F250" s="12" t="s">
        <v>22</v>
      </c>
      <c r="G250" s="22" t="s">
        <v>219</v>
      </c>
      <c r="H250" s="133" t="s">
        <v>147</v>
      </c>
      <c r="I250" s="134" t="s">
        <v>649</v>
      </c>
      <c r="J250" s="135" t="s">
        <v>656</v>
      </c>
      <c r="K250" s="5" t="s">
        <v>16</v>
      </c>
      <c r="L250" s="133" t="s">
        <v>335</v>
      </c>
      <c r="M250" s="5" t="s">
        <v>16</v>
      </c>
      <c r="N250" s="133" t="s">
        <v>335</v>
      </c>
      <c r="O250" s="5" t="s">
        <v>16</v>
      </c>
      <c r="P250" s="133" t="s">
        <v>335</v>
      </c>
      <c r="Q250" s="5" t="s">
        <v>16</v>
      </c>
      <c r="R250" s="133" t="s">
        <v>335</v>
      </c>
      <c r="S250" s="5" t="s">
        <v>16</v>
      </c>
      <c r="T250" s="133" t="s">
        <v>335</v>
      </c>
      <c r="U250" s="5" t="s">
        <v>16</v>
      </c>
      <c r="V250" s="133" t="s">
        <v>335</v>
      </c>
      <c r="W250" s="15"/>
      <c r="X250" s="5"/>
      <c r="Y250" s="5"/>
    </row>
    <row r="251" spans="2:25" ht="59.45" customHeight="1" thickBot="1" x14ac:dyDescent="0.3">
      <c r="B251" s="5"/>
      <c r="C251" s="5"/>
      <c r="D251" s="21">
        <v>1</v>
      </c>
      <c r="E251" s="12" t="s">
        <v>12</v>
      </c>
      <c r="F251" s="12" t="s">
        <v>22</v>
      </c>
      <c r="G251" s="22" t="s">
        <v>219</v>
      </c>
      <c r="H251" s="133" t="s">
        <v>149</v>
      </c>
      <c r="I251" s="134" t="s">
        <v>650</v>
      </c>
      <c r="J251" s="135" t="s">
        <v>657</v>
      </c>
      <c r="K251" s="5" t="s">
        <v>16</v>
      </c>
      <c r="L251" s="133" t="s">
        <v>662</v>
      </c>
      <c r="M251" s="5" t="s">
        <v>16</v>
      </c>
      <c r="N251" s="133" t="s">
        <v>662</v>
      </c>
      <c r="O251" s="5" t="s">
        <v>16</v>
      </c>
      <c r="P251" s="133" t="s">
        <v>662</v>
      </c>
      <c r="Q251" s="5" t="s">
        <v>16</v>
      </c>
      <c r="R251" s="133" t="s">
        <v>662</v>
      </c>
      <c r="S251" s="5" t="s">
        <v>16</v>
      </c>
      <c r="T251" s="133" t="s">
        <v>662</v>
      </c>
      <c r="U251" s="5" t="s">
        <v>16</v>
      </c>
      <c r="V251" s="133" t="s">
        <v>662</v>
      </c>
      <c r="W251" s="15"/>
      <c r="X251" s="5"/>
      <c r="Y251" s="5"/>
    </row>
    <row r="252" spans="2:25" ht="59.45" customHeight="1" thickBot="1" x14ac:dyDescent="0.3">
      <c r="B252" s="5"/>
      <c r="C252" s="5"/>
      <c r="D252" s="21">
        <v>1</v>
      </c>
      <c r="E252" s="12" t="s">
        <v>12</v>
      </c>
      <c r="F252" s="12" t="s">
        <v>22</v>
      </c>
      <c r="G252" s="22" t="s">
        <v>219</v>
      </c>
      <c r="H252" s="133" t="s">
        <v>151</v>
      </c>
      <c r="I252" s="134" t="s">
        <v>651</v>
      </c>
      <c r="J252" s="135" t="s">
        <v>658</v>
      </c>
      <c r="K252" s="5" t="s">
        <v>16</v>
      </c>
      <c r="L252" s="133" t="s">
        <v>335</v>
      </c>
      <c r="M252" s="5" t="s">
        <v>16</v>
      </c>
      <c r="N252" s="133" t="s">
        <v>335</v>
      </c>
      <c r="O252" s="5" t="s">
        <v>16</v>
      </c>
      <c r="P252" s="133" t="s">
        <v>335</v>
      </c>
      <c r="Q252" s="5" t="s">
        <v>16</v>
      </c>
      <c r="R252" s="133" t="s">
        <v>335</v>
      </c>
      <c r="S252" s="5" t="s">
        <v>16</v>
      </c>
      <c r="T252" s="133" t="s">
        <v>335</v>
      </c>
      <c r="U252" s="5" t="s">
        <v>16</v>
      </c>
      <c r="V252" s="133" t="s">
        <v>335</v>
      </c>
      <c r="W252" s="15"/>
      <c r="X252" s="5"/>
      <c r="Y252" s="5"/>
    </row>
    <row r="253" spans="2:25" ht="59.45" customHeight="1" thickBot="1" x14ac:dyDescent="0.3">
      <c r="B253" s="5"/>
      <c r="C253" s="5"/>
      <c r="D253" s="21">
        <v>1</v>
      </c>
      <c r="E253" s="12" t="s">
        <v>12</v>
      </c>
      <c r="F253" s="12" t="s">
        <v>22</v>
      </c>
      <c r="G253" s="22" t="s">
        <v>219</v>
      </c>
      <c r="H253" s="133" t="s">
        <v>153</v>
      </c>
      <c r="I253" s="134" t="s">
        <v>652</v>
      </c>
      <c r="J253" s="135" t="s">
        <v>659</v>
      </c>
      <c r="K253" s="5" t="s">
        <v>16</v>
      </c>
      <c r="L253" s="133" t="s">
        <v>319</v>
      </c>
      <c r="M253" s="5" t="s">
        <v>16</v>
      </c>
      <c r="N253" s="133" t="s">
        <v>319</v>
      </c>
      <c r="O253" s="5" t="s">
        <v>16</v>
      </c>
      <c r="P253" s="133" t="s">
        <v>319</v>
      </c>
      <c r="Q253" s="5" t="s">
        <v>16</v>
      </c>
      <c r="R253" s="133" t="s">
        <v>319</v>
      </c>
      <c r="S253" s="5" t="s">
        <v>16</v>
      </c>
      <c r="T253" s="133" t="s">
        <v>319</v>
      </c>
      <c r="U253" s="5" t="s">
        <v>16</v>
      </c>
      <c r="V253" s="133" t="s">
        <v>319</v>
      </c>
      <c r="W253" s="15"/>
      <c r="X253" s="5"/>
      <c r="Y253" s="5"/>
    </row>
    <row r="254" spans="2:25" ht="59.45" customHeight="1" thickBot="1" x14ac:dyDescent="0.3">
      <c r="B254" s="5"/>
      <c r="C254" s="5"/>
      <c r="D254" s="21">
        <v>1</v>
      </c>
      <c r="E254" s="12" t="s">
        <v>12</v>
      </c>
      <c r="F254" s="12" t="s">
        <v>22</v>
      </c>
      <c r="G254" s="22" t="s">
        <v>219</v>
      </c>
      <c r="H254" s="133" t="s">
        <v>155</v>
      </c>
      <c r="I254" s="134" t="s">
        <v>653</v>
      </c>
      <c r="J254" s="135" t="s">
        <v>660</v>
      </c>
      <c r="K254" s="5" t="s">
        <v>16</v>
      </c>
      <c r="L254" s="133" t="s">
        <v>319</v>
      </c>
      <c r="M254" s="5" t="s">
        <v>16</v>
      </c>
      <c r="N254" s="133" t="s">
        <v>319</v>
      </c>
      <c r="O254" s="5" t="s">
        <v>16</v>
      </c>
      <c r="P254" s="133" t="s">
        <v>319</v>
      </c>
      <c r="Q254" s="5" t="s">
        <v>16</v>
      </c>
      <c r="R254" s="133" t="s">
        <v>319</v>
      </c>
      <c r="S254" s="5" t="s">
        <v>16</v>
      </c>
      <c r="T254" s="133" t="s">
        <v>319</v>
      </c>
      <c r="U254" s="5" t="s">
        <v>16</v>
      </c>
      <c r="V254" s="133" t="s">
        <v>319</v>
      </c>
      <c r="W254" s="15"/>
      <c r="X254" s="5"/>
      <c r="Y254" s="5"/>
    </row>
    <row r="255" spans="2:25" ht="59.45" customHeight="1" thickBot="1" x14ac:dyDescent="0.3">
      <c r="B255" s="5"/>
      <c r="C255" s="5"/>
      <c r="D255" s="21">
        <v>1</v>
      </c>
      <c r="E255" s="12" t="s">
        <v>12</v>
      </c>
      <c r="F255" s="12" t="s">
        <v>22</v>
      </c>
      <c r="G255" s="22" t="s">
        <v>219</v>
      </c>
      <c r="H255" s="133" t="s">
        <v>157</v>
      </c>
      <c r="I255" s="134" t="s">
        <v>654</v>
      </c>
      <c r="J255" s="135" t="s">
        <v>661</v>
      </c>
      <c r="K255" s="5" t="s">
        <v>16</v>
      </c>
      <c r="L255" s="133" t="s">
        <v>335</v>
      </c>
      <c r="M255" s="5" t="s">
        <v>16</v>
      </c>
      <c r="N255" s="133" t="s">
        <v>335</v>
      </c>
      <c r="O255" s="5" t="s">
        <v>16</v>
      </c>
      <c r="P255" s="133" t="s">
        <v>335</v>
      </c>
      <c r="Q255" s="5" t="s">
        <v>16</v>
      </c>
      <c r="R255" s="133" t="s">
        <v>335</v>
      </c>
      <c r="S255" s="5" t="s">
        <v>16</v>
      </c>
      <c r="T255" s="133" t="s">
        <v>335</v>
      </c>
      <c r="U255" s="5" t="s">
        <v>16</v>
      </c>
      <c r="V255" s="133" t="s">
        <v>335</v>
      </c>
      <c r="W255" s="15"/>
      <c r="X255" s="5"/>
      <c r="Y255" s="5"/>
    </row>
    <row r="256" spans="2:25" ht="48" customHeight="1" thickBot="1" x14ac:dyDescent="0.3">
      <c r="B256" s="5"/>
      <c r="C256" s="5"/>
      <c r="D256" s="21">
        <v>1</v>
      </c>
      <c r="E256" s="12" t="s">
        <v>12</v>
      </c>
      <c r="F256" s="12" t="s">
        <v>22</v>
      </c>
      <c r="G256" s="22" t="s">
        <v>219</v>
      </c>
      <c r="H256" s="47">
        <v>36</v>
      </c>
      <c r="I256" s="17" t="s">
        <v>697</v>
      </c>
      <c r="J256" s="17" t="s">
        <v>672</v>
      </c>
      <c r="K256" s="5" t="s">
        <v>16</v>
      </c>
      <c r="L256" s="5" t="s">
        <v>330</v>
      </c>
      <c r="M256" s="5" t="s">
        <v>16</v>
      </c>
      <c r="N256" s="5" t="s">
        <v>330</v>
      </c>
      <c r="O256" s="5" t="s">
        <v>16</v>
      </c>
      <c r="P256" s="5" t="s">
        <v>330</v>
      </c>
      <c r="Q256" s="5" t="s">
        <v>16</v>
      </c>
      <c r="R256" s="5" t="s">
        <v>330</v>
      </c>
      <c r="S256" s="5" t="s">
        <v>16</v>
      </c>
      <c r="T256" s="5" t="s">
        <v>330</v>
      </c>
      <c r="U256" s="5" t="s">
        <v>16</v>
      </c>
      <c r="V256" s="5" t="s">
        <v>330</v>
      </c>
      <c r="W256" s="15"/>
      <c r="X256" s="5"/>
      <c r="Y256" s="5"/>
    </row>
    <row r="257" spans="2:28" ht="26.25" thickBot="1" x14ac:dyDescent="0.3">
      <c r="B257" s="5"/>
      <c r="C257" s="5"/>
      <c r="D257" s="21">
        <v>1</v>
      </c>
      <c r="E257" s="12" t="s">
        <v>12</v>
      </c>
      <c r="F257" s="12" t="s">
        <v>22</v>
      </c>
      <c r="G257" s="22" t="s">
        <v>219</v>
      </c>
      <c r="H257" s="47">
        <v>39</v>
      </c>
      <c r="I257" s="1" t="s">
        <v>673</v>
      </c>
      <c r="J257" s="17" t="s">
        <v>699</v>
      </c>
      <c r="K257" s="5" t="s">
        <v>16</v>
      </c>
      <c r="L257" s="5" t="s">
        <v>384</v>
      </c>
      <c r="M257" s="5" t="s">
        <v>16</v>
      </c>
      <c r="N257" s="5" t="s">
        <v>384</v>
      </c>
      <c r="O257" s="5" t="s">
        <v>16</v>
      </c>
      <c r="P257" s="5" t="s">
        <v>384</v>
      </c>
      <c r="Q257" s="5" t="s">
        <v>16</v>
      </c>
      <c r="R257" s="5" t="s">
        <v>384</v>
      </c>
      <c r="S257" s="5" t="s">
        <v>16</v>
      </c>
      <c r="T257" s="5" t="s">
        <v>384</v>
      </c>
      <c r="U257" s="5" t="s">
        <v>16</v>
      </c>
      <c r="V257" s="5" t="s">
        <v>384</v>
      </c>
      <c r="W257" s="15"/>
      <c r="X257" s="5"/>
      <c r="Y257" s="5"/>
    </row>
    <row r="258" spans="2:28" ht="26.25" thickBot="1" x14ac:dyDescent="0.3">
      <c r="B258" s="5"/>
      <c r="C258" s="5"/>
      <c r="D258" s="21">
        <v>1</v>
      </c>
      <c r="E258" s="12" t="s">
        <v>12</v>
      </c>
      <c r="F258" s="12" t="s">
        <v>22</v>
      </c>
      <c r="G258" s="22" t="s">
        <v>219</v>
      </c>
      <c r="H258" s="47">
        <v>44</v>
      </c>
      <c r="I258" s="17" t="s">
        <v>106</v>
      </c>
      <c r="J258" s="17" t="s">
        <v>380</v>
      </c>
      <c r="K258" s="5" t="s">
        <v>16</v>
      </c>
      <c r="L258" s="5" t="s">
        <v>328</v>
      </c>
      <c r="M258" s="5" t="s">
        <v>16</v>
      </c>
      <c r="N258" s="5" t="s">
        <v>328</v>
      </c>
      <c r="O258" s="5" t="s">
        <v>16</v>
      </c>
      <c r="P258" s="5" t="s">
        <v>328</v>
      </c>
      <c r="Q258" s="5" t="s">
        <v>16</v>
      </c>
      <c r="R258" s="5" t="s">
        <v>328</v>
      </c>
      <c r="S258" s="5" t="s">
        <v>16</v>
      </c>
      <c r="T258" s="5" t="s">
        <v>328</v>
      </c>
      <c r="U258" s="5" t="s">
        <v>16</v>
      </c>
      <c r="V258" s="5" t="s">
        <v>328</v>
      </c>
      <c r="W258" s="15"/>
      <c r="X258" s="5"/>
      <c r="Y258" s="5"/>
    </row>
    <row r="259" spans="2:28" ht="51.75" thickBot="1" x14ac:dyDescent="0.3">
      <c r="B259" s="5"/>
      <c r="C259" s="5"/>
      <c r="D259" s="21">
        <v>1</v>
      </c>
      <c r="E259" s="12" t="s">
        <v>12</v>
      </c>
      <c r="F259" s="12" t="s">
        <v>22</v>
      </c>
      <c r="G259" s="22" t="s">
        <v>219</v>
      </c>
      <c r="H259" s="47">
        <v>50</v>
      </c>
      <c r="I259" s="17" t="s">
        <v>171</v>
      </c>
      <c r="J259" s="17" t="s">
        <v>698</v>
      </c>
      <c r="K259" s="5" t="s">
        <v>16</v>
      </c>
      <c r="L259" s="5" t="s">
        <v>384</v>
      </c>
      <c r="M259" s="5" t="s">
        <v>16</v>
      </c>
      <c r="N259" s="5" t="s">
        <v>384</v>
      </c>
      <c r="O259" s="5" t="s">
        <v>16</v>
      </c>
      <c r="P259" s="5" t="s">
        <v>384</v>
      </c>
      <c r="Q259" s="5" t="s">
        <v>16</v>
      </c>
      <c r="R259" s="5" t="s">
        <v>384</v>
      </c>
      <c r="S259" s="5" t="s">
        <v>16</v>
      </c>
      <c r="T259" s="5" t="s">
        <v>384</v>
      </c>
      <c r="U259" s="5" t="s">
        <v>16</v>
      </c>
      <c r="V259" s="5" t="s">
        <v>384</v>
      </c>
      <c r="W259" s="15"/>
      <c r="X259" s="5"/>
      <c r="Y259" s="5"/>
    </row>
    <row r="260" spans="2:28" ht="51.75" thickBot="1" x14ac:dyDescent="0.3">
      <c r="B260" s="24" t="s">
        <v>713</v>
      </c>
      <c r="C260" s="24" t="s">
        <v>718</v>
      </c>
      <c r="D260" s="25"/>
      <c r="E260" s="26" t="s">
        <v>12</v>
      </c>
      <c r="F260" s="26" t="s">
        <v>25</v>
      </c>
      <c r="G260" s="26"/>
      <c r="H260" s="136"/>
      <c r="I260" s="27" t="s">
        <v>234</v>
      </c>
      <c r="J260" s="27" t="s">
        <v>235</v>
      </c>
      <c r="K260" s="28" t="s">
        <v>16</v>
      </c>
      <c r="L260" s="28">
        <v>100</v>
      </c>
      <c r="M260" s="29">
        <f>M261+M266</f>
        <v>96000000</v>
      </c>
      <c r="N260" s="28">
        <v>100</v>
      </c>
      <c r="O260" s="29">
        <f>O261+O266</f>
        <v>97314240</v>
      </c>
      <c r="P260" s="28">
        <v>100</v>
      </c>
      <c r="Q260" s="29">
        <f>Q261+Q266</f>
        <v>99750015</v>
      </c>
      <c r="R260" s="28">
        <v>100</v>
      </c>
      <c r="S260" s="29">
        <f>S261+S266</f>
        <v>102143018</v>
      </c>
      <c r="T260" s="28">
        <v>100</v>
      </c>
      <c r="U260" s="29">
        <f>U261+U266</f>
        <v>104580151</v>
      </c>
      <c r="V260" s="28">
        <v>100</v>
      </c>
      <c r="W260" s="29">
        <f>U260</f>
        <v>104580151</v>
      </c>
      <c r="X260" s="28"/>
      <c r="Y260" s="28"/>
      <c r="Z260" s="30"/>
      <c r="AB260" s="11">
        <f>W260</f>
        <v>104580151</v>
      </c>
    </row>
    <row r="261" spans="2:28" ht="66" customHeight="1" thickBot="1" x14ac:dyDescent="0.3">
      <c r="B261" s="5"/>
      <c r="C261" s="5"/>
      <c r="D261" s="21">
        <v>1</v>
      </c>
      <c r="E261" s="12" t="s">
        <v>12</v>
      </c>
      <c r="F261" s="12" t="s">
        <v>25</v>
      </c>
      <c r="G261" s="22" t="s">
        <v>17</v>
      </c>
      <c r="H261" s="47"/>
      <c r="I261" s="14" t="s">
        <v>236</v>
      </c>
      <c r="J261" s="14" t="s">
        <v>237</v>
      </c>
      <c r="K261" s="5"/>
      <c r="L261" s="6">
        <v>100</v>
      </c>
      <c r="M261" s="18">
        <f>SUM(M262:M265)</f>
        <v>96000000</v>
      </c>
      <c r="N261" s="6">
        <v>100</v>
      </c>
      <c r="O261" s="18">
        <f>SUM(O262:O265)</f>
        <v>97314240</v>
      </c>
      <c r="P261" s="6">
        <v>100</v>
      </c>
      <c r="Q261" s="18">
        <f>SUM(Q262:Q265)</f>
        <v>99750015</v>
      </c>
      <c r="R261" s="6">
        <v>100</v>
      </c>
      <c r="S261" s="18">
        <f>SUM(S262:S265)</f>
        <v>102143018</v>
      </c>
      <c r="T261" s="6">
        <v>100</v>
      </c>
      <c r="U261" s="18">
        <f>SUM(U262:U265)</f>
        <v>0</v>
      </c>
      <c r="V261" s="6">
        <f>T261</f>
        <v>100</v>
      </c>
      <c r="W261" s="18">
        <f>SUM(W262:W265)</f>
        <v>0</v>
      </c>
      <c r="X261" s="6"/>
      <c r="Y261" s="5"/>
    </row>
    <row r="262" spans="2:28" ht="64.5" thickBot="1" x14ac:dyDescent="0.3">
      <c r="B262" s="5"/>
      <c r="C262" s="5"/>
      <c r="D262" s="21">
        <v>1</v>
      </c>
      <c r="E262" s="12" t="s">
        <v>12</v>
      </c>
      <c r="F262" s="12" t="s">
        <v>25</v>
      </c>
      <c r="G262" s="13" t="s">
        <v>17</v>
      </c>
      <c r="H262" s="12" t="s">
        <v>12</v>
      </c>
      <c r="I262" s="17" t="s">
        <v>238</v>
      </c>
      <c r="J262" s="17" t="s">
        <v>511</v>
      </c>
      <c r="K262" s="5" t="s">
        <v>16</v>
      </c>
      <c r="L262" s="5" t="s">
        <v>24</v>
      </c>
      <c r="M262" s="31">
        <v>96000000</v>
      </c>
      <c r="N262" s="5" t="s">
        <v>24</v>
      </c>
      <c r="O262" s="31">
        <v>0</v>
      </c>
      <c r="P262" s="5" t="s">
        <v>24</v>
      </c>
      <c r="Q262" s="31">
        <v>0</v>
      </c>
      <c r="R262" s="5" t="s">
        <v>24</v>
      </c>
      <c r="S262" s="31">
        <v>0</v>
      </c>
      <c r="T262" s="5" t="s">
        <v>24</v>
      </c>
      <c r="U262" s="31">
        <v>0</v>
      </c>
      <c r="V262" s="5" t="str">
        <f>T262</f>
        <v>1 Dokumen</v>
      </c>
      <c r="W262" s="32">
        <f>U262</f>
        <v>0</v>
      </c>
      <c r="X262" s="5"/>
      <c r="Y262" s="5"/>
    </row>
    <row r="263" spans="2:28" ht="51.75" thickBot="1" x14ac:dyDescent="0.3">
      <c r="B263" s="5"/>
      <c r="C263" s="5"/>
      <c r="D263" s="21">
        <v>1</v>
      </c>
      <c r="E263" s="12" t="s">
        <v>12</v>
      </c>
      <c r="F263" s="12" t="s">
        <v>25</v>
      </c>
      <c r="G263" s="13" t="s">
        <v>17</v>
      </c>
      <c r="H263" s="12" t="s">
        <v>22</v>
      </c>
      <c r="I263" s="17" t="s">
        <v>239</v>
      </c>
      <c r="J263" s="17" t="s">
        <v>512</v>
      </c>
      <c r="K263" s="5" t="s">
        <v>16</v>
      </c>
      <c r="L263" s="5" t="s">
        <v>24</v>
      </c>
      <c r="M263" s="31">
        <v>0</v>
      </c>
      <c r="N263" s="5" t="s">
        <v>24</v>
      </c>
      <c r="O263" s="31">
        <v>97314240</v>
      </c>
      <c r="P263" s="5" t="s">
        <v>24</v>
      </c>
      <c r="Q263" s="31">
        <v>0</v>
      </c>
      <c r="R263" s="5" t="s">
        <v>24</v>
      </c>
      <c r="S263" s="31">
        <v>0</v>
      </c>
      <c r="T263" s="5" t="s">
        <v>24</v>
      </c>
      <c r="U263" s="31">
        <v>0</v>
      </c>
      <c r="V263" s="5" t="s">
        <v>24</v>
      </c>
      <c r="W263" s="32">
        <f t="shared" ref="V263:W265" si="9">U263</f>
        <v>0</v>
      </c>
      <c r="X263" s="5"/>
      <c r="Y263" s="5"/>
    </row>
    <row r="264" spans="2:28" ht="64.5" thickBot="1" x14ac:dyDescent="0.3">
      <c r="B264" s="5"/>
      <c r="C264" s="5"/>
      <c r="D264" s="21">
        <v>1</v>
      </c>
      <c r="E264" s="12" t="s">
        <v>12</v>
      </c>
      <c r="F264" s="12" t="s">
        <v>25</v>
      </c>
      <c r="G264" s="13" t="s">
        <v>17</v>
      </c>
      <c r="H264" s="12" t="s">
        <v>25</v>
      </c>
      <c r="I264" s="17" t="s">
        <v>240</v>
      </c>
      <c r="J264" s="17" t="s">
        <v>513</v>
      </c>
      <c r="K264" s="5" t="s">
        <v>16</v>
      </c>
      <c r="L264" s="5" t="s">
        <v>514</v>
      </c>
      <c r="M264" s="31">
        <v>0</v>
      </c>
      <c r="N264" s="5" t="s">
        <v>514</v>
      </c>
      <c r="O264" s="31">
        <v>0</v>
      </c>
      <c r="P264" s="5" t="s">
        <v>514</v>
      </c>
      <c r="Q264" s="31">
        <v>99750015</v>
      </c>
      <c r="R264" s="5" t="s">
        <v>514</v>
      </c>
      <c r="S264" s="31">
        <v>0</v>
      </c>
      <c r="T264" s="5" t="s">
        <v>514</v>
      </c>
      <c r="U264" s="31">
        <v>0</v>
      </c>
      <c r="V264" s="5" t="str">
        <f t="shared" si="9"/>
        <v>1390 Buku</v>
      </c>
      <c r="W264" s="32">
        <f t="shared" si="9"/>
        <v>0</v>
      </c>
      <c r="X264" s="5"/>
      <c r="Y264" s="5"/>
    </row>
    <row r="265" spans="2:28" ht="111.75" customHeight="1" thickBot="1" x14ac:dyDescent="0.3">
      <c r="B265" s="5"/>
      <c r="C265" s="5"/>
      <c r="D265" s="21">
        <v>1</v>
      </c>
      <c r="E265" s="12" t="s">
        <v>12</v>
      </c>
      <c r="F265" s="12" t="s">
        <v>25</v>
      </c>
      <c r="G265" s="13" t="s">
        <v>17</v>
      </c>
      <c r="H265" s="12" t="s">
        <v>27</v>
      </c>
      <c r="I265" s="17" t="s">
        <v>241</v>
      </c>
      <c r="J265" s="17" t="s">
        <v>515</v>
      </c>
      <c r="K265" s="5" t="s">
        <v>16</v>
      </c>
      <c r="L265" s="5" t="s">
        <v>516</v>
      </c>
      <c r="M265" s="31">
        <v>0</v>
      </c>
      <c r="N265" s="5" t="s">
        <v>516</v>
      </c>
      <c r="O265" s="31">
        <v>0</v>
      </c>
      <c r="P265" s="5" t="s">
        <v>516</v>
      </c>
      <c r="Q265" s="31">
        <v>0</v>
      </c>
      <c r="R265" s="5" t="s">
        <v>516</v>
      </c>
      <c r="S265" s="31">
        <v>102143018</v>
      </c>
      <c r="T265" s="5" t="s">
        <v>516</v>
      </c>
      <c r="U265" s="31">
        <v>0</v>
      </c>
      <c r="V265" s="5" t="str">
        <f t="shared" si="9"/>
        <v>80 Orang</v>
      </c>
      <c r="W265" s="32">
        <f t="shared" si="9"/>
        <v>0</v>
      </c>
      <c r="X265" s="5"/>
      <c r="Y265" s="5"/>
    </row>
    <row r="266" spans="2:28" ht="64.5" thickBot="1" x14ac:dyDescent="0.3">
      <c r="B266" s="5"/>
      <c r="C266" s="5"/>
      <c r="D266" s="21">
        <v>1</v>
      </c>
      <c r="E266" s="12" t="s">
        <v>12</v>
      </c>
      <c r="F266" s="12" t="s">
        <v>25</v>
      </c>
      <c r="G266" s="22" t="s">
        <v>17</v>
      </c>
      <c r="H266" s="47"/>
      <c r="I266" s="14" t="s">
        <v>242</v>
      </c>
      <c r="J266" s="14" t="s">
        <v>729</v>
      </c>
      <c r="K266" s="5" t="s">
        <v>16</v>
      </c>
      <c r="L266" s="6">
        <v>100</v>
      </c>
      <c r="M266" s="18">
        <f>M267+M268+M269</f>
        <v>0</v>
      </c>
      <c r="N266" s="6">
        <v>100</v>
      </c>
      <c r="O266" s="18">
        <v>0</v>
      </c>
      <c r="P266" s="6">
        <v>100</v>
      </c>
      <c r="Q266" s="18">
        <f>Q267+Q268+Q269</f>
        <v>0</v>
      </c>
      <c r="R266" s="6">
        <v>100</v>
      </c>
      <c r="S266" s="18">
        <f>S267+S268+S269</f>
        <v>0</v>
      </c>
      <c r="T266" s="6">
        <v>100</v>
      </c>
      <c r="U266" s="18">
        <f>U267+U268+U269</f>
        <v>104580151</v>
      </c>
      <c r="V266" s="6">
        <f>T266</f>
        <v>100</v>
      </c>
      <c r="W266" s="18">
        <f>W267+W268+W269</f>
        <v>104580151</v>
      </c>
      <c r="X266" s="6"/>
      <c r="Y266" s="6"/>
    </row>
    <row r="267" spans="2:28" ht="51.75" thickBot="1" x14ac:dyDescent="0.3">
      <c r="B267" s="113"/>
      <c r="C267" s="5"/>
      <c r="D267" s="21">
        <v>1</v>
      </c>
      <c r="E267" s="12" t="s">
        <v>12</v>
      </c>
      <c r="F267" s="12" t="s">
        <v>25</v>
      </c>
      <c r="G267" s="22" t="s">
        <v>35</v>
      </c>
      <c r="H267" s="12" t="s">
        <v>12</v>
      </c>
      <c r="I267" s="17" t="s">
        <v>730</v>
      </c>
      <c r="J267" s="33" t="s">
        <v>517</v>
      </c>
      <c r="K267" s="5" t="s">
        <v>16</v>
      </c>
      <c r="L267" s="21" t="s">
        <v>24</v>
      </c>
      <c r="M267" s="31">
        <v>0</v>
      </c>
      <c r="N267" s="21" t="s">
        <v>24</v>
      </c>
      <c r="O267" s="31">
        <v>0</v>
      </c>
      <c r="P267" s="21" t="s">
        <v>24</v>
      </c>
      <c r="Q267" s="31">
        <v>0</v>
      </c>
      <c r="R267" s="21" t="s">
        <v>24</v>
      </c>
      <c r="S267" s="31">
        <v>0</v>
      </c>
      <c r="T267" s="21" t="s">
        <v>24</v>
      </c>
      <c r="U267" s="31">
        <v>104580151</v>
      </c>
      <c r="V267" s="15" t="str">
        <f>T267</f>
        <v>1 Dokumen</v>
      </c>
      <c r="W267" s="15">
        <f>U267</f>
        <v>104580151</v>
      </c>
      <c r="X267" s="5"/>
      <c r="Y267" s="5"/>
    </row>
    <row r="268" spans="2:28" ht="77.25" thickBot="1" x14ac:dyDescent="0.3">
      <c r="B268" s="5"/>
      <c r="C268" s="5"/>
      <c r="D268" s="21">
        <v>1</v>
      </c>
      <c r="E268" s="12" t="s">
        <v>12</v>
      </c>
      <c r="F268" s="12" t="s">
        <v>25</v>
      </c>
      <c r="G268" s="22" t="s">
        <v>35</v>
      </c>
      <c r="H268" s="12" t="s">
        <v>22</v>
      </c>
      <c r="I268" s="17" t="s">
        <v>243</v>
      </c>
      <c r="J268" s="33" t="s">
        <v>518</v>
      </c>
      <c r="K268" s="5" t="s">
        <v>16</v>
      </c>
      <c r="L268" s="21" t="s">
        <v>319</v>
      </c>
      <c r="M268" s="31">
        <v>0</v>
      </c>
      <c r="N268" s="21" t="s">
        <v>635</v>
      </c>
      <c r="O268" s="31">
        <v>0</v>
      </c>
      <c r="P268" s="21" t="s">
        <v>319</v>
      </c>
      <c r="Q268" s="31">
        <v>0</v>
      </c>
      <c r="R268" s="21" t="s">
        <v>319</v>
      </c>
      <c r="S268" s="31">
        <v>0</v>
      </c>
      <c r="T268" s="21" t="s">
        <v>635</v>
      </c>
      <c r="U268" s="31">
        <v>0</v>
      </c>
      <c r="V268" s="15" t="str">
        <f>T268</f>
        <v xml:space="preserve"> Dokumen</v>
      </c>
      <c r="W268" s="15">
        <f>U268</f>
        <v>0</v>
      </c>
      <c r="X268" s="5"/>
      <c r="Y268" s="5"/>
    </row>
    <row r="269" spans="2:28" ht="77.25" thickBot="1" x14ac:dyDescent="0.3">
      <c r="B269" s="5"/>
      <c r="C269" s="5"/>
      <c r="D269" s="21">
        <v>1</v>
      </c>
      <c r="E269" s="12" t="s">
        <v>12</v>
      </c>
      <c r="F269" s="12" t="s">
        <v>25</v>
      </c>
      <c r="G269" s="22" t="s">
        <v>35</v>
      </c>
      <c r="H269" s="12" t="s">
        <v>25</v>
      </c>
      <c r="I269" s="17" t="s">
        <v>244</v>
      </c>
      <c r="J269" s="17" t="s">
        <v>519</v>
      </c>
      <c r="K269" s="6" t="s">
        <v>16</v>
      </c>
      <c r="L269" s="21" t="s">
        <v>446</v>
      </c>
      <c r="M269" s="31"/>
      <c r="N269" s="21" t="s">
        <v>446</v>
      </c>
      <c r="O269" s="31">
        <v>0</v>
      </c>
      <c r="P269" s="21" t="s">
        <v>446</v>
      </c>
      <c r="Q269" s="31">
        <v>0</v>
      </c>
      <c r="R269" s="21" t="s">
        <v>446</v>
      </c>
      <c r="S269" s="31">
        <v>0</v>
      </c>
      <c r="T269" s="21" t="s">
        <v>446</v>
      </c>
      <c r="U269" s="31">
        <v>0</v>
      </c>
      <c r="V269" s="15" t="str">
        <f>T269</f>
        <v>Buku</v>
      </c>
      <c r="W269" s="15">
        <f>U269</f>
        <v>0</v>
      </c>
      <c r="X269" s="5"/>
      <c r="Y269" s="5"/>
    </row>
    <row r="270" spans="2:28" ht="145.5" customHeight="1" thickBot="1" x14ac:dyDescent="0.3">
      <c r="B270" s="36" t="s">
        <v>713</v>
      </c>
      <c r="C270" s="36" t="s">
        <v>719</v>
      </c>
      <c r="D270" s="34">
        <v>1</v>
      </c>
      <c r="E270" s="35" t="s">
        <v>12</v>
      </c>
      <c r="F270" s="35" t="s">
        <v>27</v>
      </c>
      <c r="G270" s="35"/>
      <c r="H270" s="27"/>
      <c r="I270" s="27" t="s">
        <v>245</v>
      </c>
      <c r="J270" s="27" t="s">
        <v>246</v>
      </c>
      <c r="K270" s="28" t="s">
        <v>16</v>
      </c>
      <c r="L270" s="28">
        <v>100</v>
      </c>
      <c r="M270" s="29">
        <f>M271</f>
        <v>281322500</v>
      </c>
      <c r="N270" s="28">
        <v>100</v>
      </c>
      <c r="O270" s="29">
        <f>O271</f>
        <v>285173805</v>
      </c>
      <c r="P270" s="28">
        <v>100</v>
      </c>
      <c r="Q270" s="29">
        <f>Q271</f>
        <v>292311705</v>
      </c>
      <c r="R270" s="28">
        <v>100</v>
      </c>
      <c r="S270" s="29">
        <f>S271</f>
        <v>299324263</v>
      </c>
      <c r="T270" s="28">
        <v>100</v>
      </c>
      <c r="U270" s="29">
        <f>U271</f>
        <v>306466140</v>
      </c>
      <c r="V270" s="28">
        <v>100</v>
      </c>
      <c r="W270" s="29">
        <f>U270</f>
        <v>306466140</v>
      </c>
      <c r="X270" s="28"/>
      <c r="Y270" s="28"/>
      <c r="AB270" s="11">
        <f>W270</f>
        <v>306466140</v>
      </c>
    </row>
    <row r="271" spans="2:28" ht="78.75" customHeight="1" thickBot="1" x14ac:dyDescent="0.3">
      <c r="B271" s="5"/>
      <c r="C271" s="5"/>
      <c r="D271" s="21">
        <v>1</v>
      </c>
      <c r="E271" s="12" t="s">
        <v>12</v>
      </c>
      <c r="F271" s="12" t="s">
        <v>27</v>
      </c>
      <c r="G271" s="12" t="s">
        <v>17</v>
      </c>
      <c r="H271" s="14"/>
      <c r="I271" s="14" t="s">
        <v>247</v>
      </c>
      <c r="J271" s="17" t="s">
        <v>248</v>
      </c>
      <c r="K271" s="6" t="s">
        <v>16</v>
      </c>
      <c r="L271" s="6">
        <v>100</v>
      </c>
      <c r="M271" s="18">
        <f>SUM(M272:M273)</f>
        <v>281322500</v>
      </c>
      <c r="N271" s="6">
        <v>100</v>
      </c>
      <c r="O271" s="18">
        <f>SUM(O272:O273)</f>
        <v>285173805</v>
      </c>
      <c r="P271" s="6">
        <v>100</v>
      </c>
      <c r="Q271" s="18">
        <f>SUM(Q272:Q273)</f>
        <v>292311705</v>
      </c>
      <c r="R271" s="6">
        <v>100</v>
      </c>
      <c r="S271" s="18">
        <f>SUM(S272:S273)</f>
        <v>299324263</v>
      </c>
      <c r="T271" s="6">
        <v>100</v>
      </c>
      <c r="U271" s="18">
        <f>SUM(U272:U273)</f>
        <v>306466140</v>
      </c>
      <c r="V271" s="6">
        <v>100</v>
      </c>
      <c r="W271" s="18">
        <f>SUM(W272:W273)</f>
        <v>306466140</v>
      </c>
      <c r="X271" s="6"/>
      <c r="Y271" s="6"/>
    </row>
    <row r="272" spans="2:28" ht="137.25" customHeight="1" thickBot="1" x14ac:dyDescent="0.3">
      <c r="B272" s="5"/>
      <c r="C272" s="5"/>
      <c r="D272" s="21">
        <v>1</v>
      </c>
      <c r="E272" s="12" t="s">
        <v>12</v>
      </c>
      <c r="F272" s="12" t="s">
        <v>27</v>
      </c>
      <c r="G272" s="12" t="s">
        <v>17</v>
      </c>
      <c r="H272" s="137">
        <v>1</v>
      </c>
      <c r="I272" s="17" t="s">
        <v>249</v>
      </c>
      <c r="J272" s="17" t="s">
        <v>520</v>
      </c>
      <c r="K272" s="6" t="s">
        <v>16</v>
      </c>
      <c r="L272" s="21" t="s">
        <v>24</v>
      </c>
      <c r="M272" s="20">
        <v>100000000</v>
      </c>
      <c r="N272" s="21" t="s">
        <v>24</v>
      </c>
      <c r="O272" s="20">
        <v>100000000</v>
      </c>
      <c r="P272" s="21" t="s">
        <v>24</v>
      </c>
      <c r="Q272" s="20">
        <v>100000000</v>
      </c>
      <c r="R272" s="21" t="s">
        <v>24</v>
      </c>
      <c r="S272" s="20">
        <v>100000000</v>
      </c>
      <c r="T272" s="21" t="s">
        <v>24</v>
      </c>
      <c r="U272" s="20">
        <v>100000000</v>
      </c>
      <c r="V272" s="21" t="s">
        <v>24</v>
      </c>
      <c r="W272" s="20">
        <f>U272</f>
        <v>100000000</v>
      </c>
      <c r="X272" s="5"/>
      <c r="Y272" s="5"/>
    </row>
    <row r="273" spans="2:28" ht="116.25" customHeight="1" thickBot="1" x14ac:dyDescent="0.3">
      <c r="B273" s="5"/>
      <c r="C273" s="5"/>
      <c r="D273" s="21">
        <v>1</v>
      </c>
      <c r="E273" s="12" t="s">
        <v>12</v>
      </c>
      <c r="F273" s="12" t="s">
        <v>27</v>
      </c>
      <c r="G273" s="12" t="s">
        <v>17</v>
      </c>
      <c r="H273" s="137">
        <v>2</v>
      </c>
      <c r="I273" s="17" t="s">
        <v>250</v>
      </c>
      <c r="J273" s="17" t="s">
        <v>521</v>
      </c>
      <c r="K273" s="6" t="s">
        <v>16</v>
      </c>
      <c r="L273" s="21" t="s">
        <v>316</v>
      </c>
      <c r="M273" s="20">
        <v>181322500</v>
      </c>
      <c r="N273" s="21" t="s">
        <v>316</v>
      </c>
      <c r="O273" s="20">
        <v>185173805</v>
      </c>
      <c r="P273" s="21" t="s">
        <v>316</v>
      </c>
      <c r="Q273" s="20">
        <v>192311705</v>
      </c>
      <c r="R273" s="21" t="s">
        <v>316</v>
      </c>
      <c r="S273" s="20">
        <v>199324263</v>
      </c>
      <c r="T273" s="21" t="s">
        <v>316</v>
      </c>
      <c r="U273" s="20">
        <v>206466140</v>
      </c>
      <c r="V273" s="21" t="s">
        <v>316</v>
      </c>
      <c r="W273" s="20">
        <f>U273</f>
        <v>206466140</v>
      </c>
      <c r="X273" s="5"/>
      <c r="Y273" s="5"/>
    </row>
    <row r="274" spans="2:28" ht="51.75" thickBot="1" x14ac:dyDescent="0.3">
      <c r="B274" s="24"/>
      <c r="C274" s="24"/>
      <c r="D274" s="138">
        <v>1</v>
      </c>
      <c r="E274" s="139">
        <v>1</v>
      </c>
      <c r="F274" s="139">
        <v>5</v>
      </c>
      <c r="G274" s="140">
        <v>2.02</v>
      </c>
      <c r="H274" s="36"/>
      <c r="I274" s="27" t="s">
        <v>251</v>
      </c>
      <c r="J274" s="24" t="s">
        <v>252</v>
      </c>
      <c r="K274" s="28" t="s">
        <v>252</v>
      </c>
      <c r="L274" s="28">
        <v>100</v>
      </c>
      <c r="M274" s="28" t="s">
        <v>252</v>
      </c>
      <c r="N274" s="28">
        <v>100</v>
      </c>
      <c r="O274" s="28" t="s">
        <v>252</v>
      </c>
      <c r="P274" s="28">
        <v>100</v>
      </c>
      <c r="Q274" s="28" t="s">
        <v>252</v>
      </c>
      <c r="R274" s="28">
        <v>100</v>
      </c>
      <c r="S274" s="28" t="s">
        <v>252</v>
      </c>
      <c r="T274" s="28">
        <v>100</v>
      </c>
      <c r="U274" s="28" t="s">
        <v>252</v>
      </c>
      <c r="V274" s="28">
        <v>100</v>
      </c>
      <c r="W274" s="28" t="s">
        <v>252</v>
      </c>
      <c r="X274" s="24"/>
      <c r="Y274" s="24"/>
      <c r="AB274" s="11" t="str">
        <f>W274</f>
        <v xml:space="preserve"> -</v>
      </c>
    </row>
    <row r="275" spans="2:28" ht="90" thickBot="1" x14ac:dyDescent="0.3">
      <c r="B275" s="5"/>
      <c r="C275" s="5"/>
      <c r="D275" s="141">
        <v>1</v>
      </c>
      <c r="E275" s="137">
        <v>1</v>
      </c>
      <c r="F275" s="137">
        <v>5</v>
      </c>
      <c r="G275" s="142">
        <v>2.02</v>
      </c>
      <c r="H275" s="137">
        <v>1</v>
      </c>
      <c r="I275" s="17" t="s">
        <v>253</v>
      </c>
      <c r="J275" s="5" t="s">
        <v>522</v>
      </c>
      <c r="K275" s="6" t="s">
        <v>16</v>
      </c>
      <c r="L275" s="5" t="s">
        <v>319</v>
      </c>
      <c r="M275" s="6" t="s">
        <v>16</v>
      </c>
      <c r="N275" s="5" t="s">
        <v>319</v>
      </c>
      <c r="O275" s="6" t="s">
        <v>16</v>
      </c>
      <c r="P275" s="5" t="s">
        <v>319</v>
      </c>
      <c r="Q275" s="6" t="s">
        <v>16</v>
      </c>
      <c r="R275" s="5" t="s">
        <v>319</v>
      </c>
      <c r="S275" s="6" t="s">
        <v>16</v>
      </c>
      <c r="T275" s="5" t="s">
        <v>319</v>
      </c>
      <c r="U275" s="6" t="s">
        <v>16</v>
      </c>
      <c r="V275" s="5" t="s">
        <v>319</v>
      </c>
      <c r="W275" s="6" t="s">
        <v>16</v>
      </c>
      <c r="X275" s="5"/>
      <c r="Y275" s="5"/>
    </row>
    <row r="276" spans="2:28" ht="128.25" thickBot="1" x14ac:dyDescent="0.3">
      <c r="B276" s="5"/>
      <c r="C276" s="5"/>
      <c r="D276" s="141">
        <v>1</v>
      </c>
      <c r="E276" s="137">
        <v>1</v>
      </c>
      <c r="F276" s="137">
        <v>5</v>
      </c>
      <c r="G276" s="142">
        <v>2.02</v>
      </c>
      <c r="H276" s="137">
        <v>2</v>
      </c>
      <c r="I276" s="17" t="s">
        <v>254</v>
      </c>
      <c r="J276" s="5" t="s">
        <v>523</v>
      </c>
      <c r="K276" s="5" t="s">
        <v>16</v>
      </c>
      <c r="L276" s="5" t="s">
        <v>319</v>
      </c>
      <c r="M276" s="5" t="s">
        <v>16</v>
      </c>
      <c r="N276" s="5" t="s">
        <v>319</v>
      </c>
      <c r="O276" s="5" t="s">
        <v>16</v>
      </c>
      <c r="P276" s="5" t="s">
        <v>319</v>
      </c>
      <c r="Q276" s="5" t="s">
        <v>16</v>
      </c>
      <c r="R276" s="5" t="s">
        <v>319</v>
      </c>
      <c r="S276" s="5" t="s">
        <v>16</v>
      </c>
      <c r="T276" s="5" t="s">
        <v>319</v>
      </c>
      <c r="U276" s="5" t="s">
        <v>16</v>
      </c>
      <c r="V276" s="5" t="s">
        <v>319</v>
      </c>
      <c r="W276" s="5" t="s">
        <v>16</v>
      </c>
      <c r="X276" s="5"/>
      <c r="Y276" s="5"/>
    </row>
    <row r="277" spans="2:28" ht="77.25" thickBot="1" x14ac:dyDescent="0.3">
      <c r="B277" s="5"/>
      <c r="C277" s="5"/>
      <c r="D277" s="141">
        <v>1</v>
      </c>
      <c r="E277" s="137">
        <v>1</v>
      </c>
      <c r="F277" s="137">
        <v>5</v>
      </c>
      <c r="G277" s="142">
        <v>2.02</v>
      </c>
      <c r="H277" s="137">
        <v>3</v>
      </c>
      <c r="I277" s="17" t="s">
        <v>255</v>
      </c>
      <c r="J277" s="5" t="s">
        <v>524</v>
      </c>
      <c r="K277" s="5" t="s">
        <v>16</v>
      </c>
      <c r="L277" s="5" t="s">
        <v>319</v>
      </c>
      <c r="M277" s="5" t="s">
        <v>16</v>
      </c>
      <c r="N277" s="5" t="s">
        <v>319</v>
      </c>
      <c r="O277" s="5" t="s">
        <v>16</v>
      </c>
      <c r="P277" s="5" t="s">
        <v>319</v>
      </c>
      <c r="Q277" s="5" t="s">
        <v>16</v>
      </c>
      <c r="R277" s="5" t="s">
        <v>319</v>
      </c>
      <c r="S277" s="5" t="s">
        <v>16</v>
      </c>
      <c r="T277" s="5" t="s">
        <v>319</v>
      </c>
      <c r="U277" s="5" t="s">
        <v>16</v>
      </c>
      <c r="V277" s="5" t="s">
        <v>319</v>
      </c>
      <c r="W277" s="5" t="s">
        <v>16</v>
      </c>
      <c r="X277" s="5"/>
      <c r="Y277" s="5"/>
    </row>
    <row r="278" spans="2:28" ht="13.5" thickBot="1" x14ac:dyDescent="0.3">
      <c r="B278" s="5"/>
      <c r="C278" s="5"/>
      <c r="D278" s="141"/>
      <c r="E278" s="137"/>
      <c r="F278" s="137"/>
      <c r="G278" s="142"/>
      <c r="H278" s="137"/>
      <c r="I278" s="1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2:28" ht="127.5" customHeight="1" thickBot="1" x14ac:dyDescent="0.3">
      <c r="B279" s="36" t="s">
        <v>713</v>
      </c>
      <c r="C279" s="36" t="s">
        <v>720</v>
      </c>
      <c r="D279" s="25">
        <v>1</v>
      </c>
      <c r="E279" s="26" t="s">
        <v>12</v>
      </c>
      <c r="F279" s="26" t="s">
        <v>32</v>
      </c>
      <c r="G279" s="26"/>
      <c r="H279" s="136"/>
      <c r="I279" s="27" t="s">
        <v>256</v>
      </c>
      <c r="J279" s="27" t="s">
        <v>257</v>
      </c>
      <c r="K279" s="24" t="s">
        <v>16</v>
      </c>
      <c r="L279" s="28">
        <v>100</v>
      </c>
      <c r="M279" s="49">
        <f>M280</f>
        <v>44205500</v>
      </c>
      <c r="N279" s="28">
        <v>100</v>
      </c>
      <c r="O279" s="49">
        <f>O280</f>
        <v>44807632</v>
      </c>
      <c r="P279" s="28">
        <v>100</v>
      </c>
      <c r="Q279" s="49">
        <f>Q280</f>
        <v>45929167</v>
      </c>
      <c r="R279" s="28">
        <v>100</v>
      </c>
      <c r="S279" s="49">
        <f>S280</f>
        <v>47031008</v>
      </c>
      <c r="T279" s="28">
        <v>100</v>
      </c>
      <c r="U279" s="49">
        <f>U280</f>
        <v>48153168</v>
      </c>
      <c r="V279" s="28">
        <v>100</v>
      </c>
      <c r="W279" s="29">
        <f>U279</f>
        <v>48153168</v>
      </c>
      <c r="X279" s="28"/>
      <c r="Y279" s="28"/>
      <c r="AB279" s="11">
        <f>W279</f>
        <v>48153168</v>
      </c>
    </row>
    <row r="280" spans="2:28" ht="119.25" customHeight="1" thickBot="1" x14ac:dyDescent="0.3">
      <c r="B280" s="5"/>
      <c r="C280" s="5"/>
      <c r="D280" s="21">
        <v>1</v>
      </c>
      <c r="E280" s="12" t="s">
        <v>12</v>
      </c>
      <c r="F280" s="12" t="s">
        <v>32</v>
      </c>
      <c r="G280" s="22" t="s">
        <v>17</v>
      </c>
      <c r="H280" s="47"/>
      <c r="I280" s="14" t="s">
        <v>258</v>
      </c>
      <c r="J280" s="14" t="s">
        <v>259</v>
      </c>
      <c r="K280" s="6" t="s">
        <v>16</v>
      </c>
      <c r="L280" s="6">
        <v>100</v>
      </c>
      <c r="M280" s="23">
        <f>SUM(M281:M287)</f>
        <v>44205500</v>
      </c>
      <c r="N280" s="6">
        <v>100</v>
      </c>
      <c r="O280" s="23">
        <f>SUM(O281:O287)</f>
        <v>44807632</v>
      </c>
      <c r="P280" s="6">
        <v>100</v>
      </c>
      <c r="Q280" s="23">
        <f>SUM(Q281:Q287)</f>
        <v>45929167</v>
      </c>
      <c r="R280" s="6">
        <v>100</v>
      </c>
      <c r="S280" s="23">
        <f>SUM(S281:S287)</f>
        <v>47031008</v>
      </c>
      <c r="T280" s="6">
        <v>100</v>
      </c>
      <c r="U280" s="23">
        <f>SUM(U281:U287)</f>
        <v>48153168</v>
      </c>
      <c r="V280" s="6">
        <v>100</v>
      </c>
      <c r="W280" s="23">
        <f>SUM(W281:W287)</f>
        <v>48153168</v>
      </c>
      <c r="X280" s="6"/>
      <c r="Y280" s="6"/>
    </row>
    <row r="281" spans="2:28" ht="39" thickBot="1" x14ac:dyDescent="0.3">
      <c r="B281" s="5"/>
      <c r="C281" s="5"/>
      <c r="D281" s="21">
        <v>1</v>
      </c>
      <c r="E281" s="12" t="s">
        <v>12</v>
      </c>
      <c r="F281" s="12" t="s">
        <v>32</v>
      </c>
      <c r="G281" s="22" t="s">
        <v>17</v>
      </c>
      <c r="H281" s="47" t="s">
        <v>12</v>
      </c>
      <c r="I281" s="17" t="s">
        <v>260</v>
      </c>
      <c r="J281" s="17" t="s">
        <v>525</v>
      </c>
      <c r="K281" s="6" t="s">
        <v>16</v>
      </c>
      <c r="L281" s="5" t="s">
        <v>526</v>
      </c>
      <c r="M281" s="31">
        <v>44205500</v>
      </c>
      <c r="N281" s="5" t="s">
        <v>636</v>
      </c>
      <c r="O281" s="31">
        <v>0</v>
      </c>
      <c r="P281" s="5" t="s">
        <v>636</v>
      </c>
      <c r="Q281" s="31">
        <v>0</v>
      </c>
      <c r="R281" s="5" t="s">
        <v>636</v>
      </c>
      <c r="S281" s="31">
        <v>0</v>
      </c>
      <c r="T281" s="5" t="s">
        <v>636</v>
      </c>
      <c r="U281" s="31">
        <v>0</v>
      </c>
      <c r="V281" s="5" t="s">
        <v>636</v>
      </c>
      <c r="W281" s="31">
        <f>U281</f>
        <v>0</v>
      </c>
      <c r="X281" s="5"/>
      <c r="Y281" s="5"/>
    </row>
    <row r="282" spans="2:28" ht="90" thickBot="1" x14ac:dyDescent="0.3">
      <c r="B282" s="5"/>
      <c r="C282" s="5"/>
      <c r="D282" s="21">
        <v>1</v>
      </c>
      <c r="E282" s="12" t="s">
        <v>12</v>
      </c>
      <c r="F282" s="12" t="s">
        <v>32</v>
      </c>
      <c r="G282" s="22" t="s">
        <v>17</v>
      </c>
      <c r="H282" s="47" t="s">
        <v>22</v>
      </c>
      <c r="I282" s="17" t="s">
        <v>261</v>
      </c>
      <c r="J282" s="17" t="s">
        <v>527</v>
      </c>
      <c r="K282" s="6" t="s">
        <v>16</v>
      </c>
      <c r="L282" s="5" t="s">
        <v>637</v>
      </c>
      <c r="M282" s="31">
        <v>0</v>
      </c>
      <c r="N282" s="5" t="s">
        <v>637</v>
      </c>
      <c r="O282" s="31">
        <v>44807632</v>
      </c>
      <c r="P282" s="5" t="s">
        <v>637</v>
      </c>
      <c r="Q282" s="31">
        <v>0</v>
      </c>
      <c r="R282" s="5" t="s">
        <v>637</v>
      </c>
      <c r="S282" s="31">
        <v>0</v>
      </c>
      <c r="T282" s="5" t="s">
        <v>637</v>
      </c>
      <c r="U282" s="31">
        <v>0</v>
      </c>
      <c r="V282" s="5" t="s">
        <v>637</v>
      </c>
      <c r="W282" s="31">
        <f t="shared" ref="W282:W287" si="10">U282</f>
        <v>0</v>
      </c>
      <c r="X282" s="5"/>
      <c r="Y282" s="5"/>
    </row>
    <row r="283" spans="2:28" ht="77.25" thickBot="1" x14ac:dyDescent="0.3">
      <c r="B283" s="5"/>
      <c r="C283" s="5"/>
      <c r="D283" s="21">
        <v>1</v>
      </c>
      <c r="E283" s="12" t="s">
        <v>12</v>
      </c>
      <c r="F283" s="12" t="s">
        <v>32</v>
      </c>
      <c r="G283" s="22" t="s">
        <v>17</v>
      </c>
      <c r="H283" s="47" t="s">
        <v>25</v>
      </c>
      <c r="I283" s="17" t="s">
        <v>262</v>
      </c>
      <c r="J283" s="17" t="s">
        <v>528</v>
      </c>
      <c r="K283" s="6" t="s">
        <v>16</v>
      </c>
      <c r="L283" s="5" t="s">
        <v>638</v>
      </c>
      <c r="M283" s="31">
        <v>0</v>
      </c>
      <c r="N283" s="5" t="s">
        <v>638</v>
      </c>
      <c r="O283" s="31">
        <v>0</v>
      </c>
      <c r="P283" s="5" t="s">
        <v>529</v>
      </c>
      <c r="Q283" s="31">
        <v>45929167</v>
      </c>
      <c r="R283" s="5" t="s">
        <v>638</v>
      </c>
      <c r="S283" s="31">
        <v>0</v>
      </c>
      <c r="T283" s="5" t="s">
        <v>638</v>
      </c>
      <c r="U283" s="31">
        <v>0</v>
      </c>
      <c r="V283" s="5" t="s">
        <v>638</v>
      </c>
      <c r="W283" s="31">
        <f t="shared" si="10"/>
        <v>0</v>
      </c>
      <c r="X283" s="5"/>
      <c r="Y283" s="5"/>
    </row>
    <row r="284" spans="2:28" ht="77.25" thickBot="1" x14ac:dyDescent="0.3">
      <c r="B284" s="5"/>
      <c r="C284" s="5"/>
      <c r="D284" s="21">
        <v>1</v>
      </c>
      <c r="E284" s="12" t="s">
        <v>12</v>
      </c>
      <c r="F284" s="12" t="s">
        <v>32</v>
      </c>
      <c r="G284" s="22" t="s">
        <v>17</v>
      </c>
      <c r="H284" s="47" t="s">
        <v>27</v>
      </c>
      <c r="I284" s="17" t="s">
        <v>263</v>
      </c>
      <c r="J284" s="17" t="s">
        <v>530</v>
      </c>
      <c r="K284" s="6" t="s">
        <v>16</v>
      </c>
      <c r="L284" s="5" t="s">
        <v>639</v>
      </c>
      <c r="M284" s="31">
        <v>0</v>
      </c>
      <c r="N284" s="5" t="s">
        <v>639</v>
      </c>
      <c r="O284" s="31">
        <v>0</v>
      </c>
      <c r="P284" s="5" t="s">
        <v>639</v>
      </c>
      <c r="Q284" s="31">
        <v>0</v>
      </c>
      <c r="R284" s="5" t="s">
        <v>639</v>
      </c>
      <c r="S284" s="31">
        <v>47031008</v>
      </c>
      <c r="T284" s="5" t="s">
        <v>639</v>
      </c>
      <c r="U284" s="31">
        <v>0</v>
      </c>
      <c r="V284" s="5" t="s">
        <v>639</v>
      </c>
      <c r="W284" s="31">
        <f t="shared" si="10"/>
        <v>0</v>
      </c>
      <c r="X284" s="5"/>
      <c r="Y284" s="5"/>
    </row>
    <row r="285" spans="2:28" ht="77.25" thickBot="1" x14ac:dyDescent="0.3">
      <c r="B285" s="5"/>
      <c r="C285" s="5"/>
      <c r="D285" s="21">
        <v>1</v>
      </c>
      <c r="E285" s="12" t="s">
        <v>12</v>
      </c>
      <c r="F285" s="12" t="s">
        <v>32</v>
      </c>
      <c r="G285" s="22" t="s">
        <v>17</v>
      </c>
      <c r="H285" s="47" t="s">
        <v>30</v>
      </c>
      <c r="I285" s="17" t="s">
        <v>264</v>
      </c>
      <c r="J285" s="17" t="s">
        <v>532</v>
      </c>
      <c r="K285" s="6" t="s">
        <v>16</v>
      </c>
      <c r="L285" s="5" t="s">
        <v>640</v>
      </c>
      <c r="M285" s="31">
        <v>0</v>
      </c>
      <c r="N285" s="5" t="s">
        <v>446</v>
      </c>
      <c r="O285" s="31">
        <v>0</v>
      </c>
      <c r="P285" s="5" t="s">
        <v>446</v>
      </c>
      <c r="Q285" s="31">
        <v>0</v>
      </c>
      <c r="R285" s="5" t="s">
        <v>446</v>
      </c>
      <c r="S285" s="31">
        <v>0</v>
      </c>
      <c r="T285" s="5" t="s">
        <v>446</v>
      </c>
      <c r="U285" s="31">
        <v>48153168</v>
      </c>
      <c r="V285" s="5" t="s">
        <v>446</v>
      </c>
      <c r="W285" s="31">
        <f t="shared" si="10"/>
        <v>48153168</v>
      </c>
      <c r="X285" s="5"/>
      <c r="Y285" s="5"/>
    </row>
    <row r="286" spans="2:28" ht="77.25" thickBot="1" x14ac:dyDescent="0.3">
      <c r="B286" s="5"/>
      <c r="C286" s="5"/>
      <c r="D286" s="21">
        <v>1</v>
      </c>
      <c r="E286" s="12" t="s">
        <v>12</v>
      </c>
      <c r="F286" s="12" t="s">
        <v>32</v>
      </c>
      <c r="G286" s="22" t="s">
        <v>17</v>
      </c>
      <c r="H286" s="47" t="s">
        <v>32</v>
      </c>
      <c r="I286" s="17" t="s">
        <v>265</v>
      </c>
      <c r="J286" s="17" t="s">
        <v>533</v>
      </c>
      <c r="K286" s="6" t="s">
        <v>16</v>
      </c>
      <c r="L286" s="5" t="s">
        <v>641</v>
      </c>
      <c r="M286" s="31">
        <v>0</v>
      </c>
      <c r="N286" s="5" t="s">
        <v>410</v>
      </c>
      <c r="O286" s="31">
        <v>0</v>
      </c>
      <c r="P286" s="5" t="s">
        <v>410</v>
      </c>
      <c r="Q286" s="31">
        <v>0</v>
      </c>
      <c r="R286" s="5" t="s">
        <v>410</v>
      </c>
      <c r="S286" s="31">
        <v>0</v>
      </c>
      <c r="T286" s="5" t="s">
        <v>410</v>
      </c>
      <c r="U286" s="31">
        <v>0</v>
      </c>
      <c r="V286" s="5" t="s">
        <v>410</v>
      </c>
      <c r="W286" s="31">
        <f t="shared" si="10"/>
        <v>0</v>
      </c>
      <c r="X286" s="5"/>
      <c r="Y286" s="5"/>
    </row>
    <row r="287" spans="2:28" ht="77.25" thickBot="1" x14ac:dyDescent="0.3">
      <c r="B287" s="5"/>
      <c r="C287" s="5"/>
      <c r="D287" s="21">
        <v>1</v>
      </c>
      <c r="E287" s="12" t="s">
        <v>12</v>
      </c>
      <c r="F287" s="12" t="s">
        <v>32</v>
      </c>
      <c r="G287" s="22" t="s">
        <v>17</v>
      </c>
      <c r="H287" s="47" t="s">
        <v>34</v>
      </c>
      <c r="I287" s="17" t="s">
        <v>266</v>
      </c>
      <c r="J287" s="17" t="s">
        <v>534</v>
      </c>
      <c r="K287" s="6" t="s">
        <v>16</v>
      </c>
      <c r="L287" s="5" t="s">
        <v>635</v>
      </c>
      <c r="M287" s="31">
        <v>0</v>
      </c>
      <c r="N287" s="5" t="s">
        <v>319</v>
      </c>
      <c r="O287" s="31">
        <v>0</v>
      </c>
      <c r="P287" s="5" t="s">
        <v>319</v>
      </c>
      <c r="Q287" s="31">
        <v>0</v>
      </c>
      <c r="R287" s="5" t="s">
        <v>319</v>
      </c>
      <c r="S287" s="31">
        <v>0</v>
      </c>
      <c r="T287" s="5" t="s">
        <v>319</v>
      </c>
      <c r="U287" s="31">
        <v>0</v>
      </c>
      <c r="V287" s="5" t="s">
        <v>319</v>
      </c>
      <c r="W287" s="31">
        <f t="shared" si="10"/>
        <v>0</v>
      </c>
      <c r="X287" s="5"/>
      <c r="Y287" s="5"/>
    </row>
    <row r="288" spans="2:28" ht="39" thickBot="1" x14ac:dyDescent="0.3">
      <c r="B288" s="7"/>
      <c r="C288" s="7"/>
      <c r="D288" s="143">
        <v>2</v>
      </c>
      <c r="E288" s="144">
        <v>19</v>
      </c>
      <c r="F288" s="144"/>
      <c r="G288" s="144"/>
      <c r="H288" s="145"/>
      <c r="I288" s="146" t="s">
        <v>267</v>
      </c>
      <c r="J288" s="8"/>
      <c r="K288" s="8"/>
      <c r="L288" s="8"/>
      <c r="M288" s="37">
        <f>M289+M303+M329</f>
        <v>463845500</v>
      </c>
      <c r="N288" s="8"/>
      <c r="O288" s="37">
        <f>O289+O303+O329</f>
        <v>470195545</v>
      </c>
      <c r="P288" s="8"/>
      <c r="Q288" s="37">
        <f>Q289+Q303+Q329</f>
        <v>481964540</v>
      </c>
      <c r="R288" s="8"/>
      <c r="S288" s="37">
        <f>S289+S303+S329</f>
        <v>493526869</v>
      </c>
      <c r="T288" s="8"/>
      <c r="U288" s="37">
        <f>U289+U303+U329</f>
        <v>505302419</v>
      </c>
      <c r="V288" s="8"/>
      <c r="W288" s="37">
        <f>W289+W303+W329</f>
        <v>505302419</v>
      </c>
      <c r="X288" s="8"/>
      <c r="Y288" s="8"/>
      <c r="Z288" s="30"/>
    </row>
    <row r="289" spans="2:25" ht="63" customHeight="1" thickBot="1" x14ac:dyDescent="0.3">
      <c r="B289" s="36" t="s">
        <v>722</v>
      </c>
      <c r="C289" s="24" t="s">
        <v>723</v>
      </c>
      <c r="D289" s="25">
        <v>2</v>
      </c>
      <c r="E289" s="26">
        <v>19</v>
      </c>
      <c r="F289" s="26" t="s">
        <v>22</v>
      </c>
      <c r="G289" s="26"/>
      <c r="H289" s="136"/>
      <c r="I289" s="27" t="s">
        <v>268</v>
      </c>
      <c r="J289" s="27" t="s">
        <v>631</v>
      </c>
      <c r="K289" s="24" t="s">
        <v>16</v>
      </c>
      <c r="L289" s="38">
        <v>4.2</v>
      </c>
      <c r="M289" s="39">
        <f>M290</f>
        <v>200000000</v>
      </c>
      <c r="N289" s="24">
        <v>8.83</v>
      </c>
      <c r="O289" s="39">
        <f>O290</f>
        <v>202738000</v>
      </c>
      <c r="P289" s="38">
        <v>5</v>
      </c>
      <c r="Q289" s="39">
        <f>Q290</f>
        <v>207812532</v>
      </c>
      <c r="R289" s="24">
        <v>30.01</v>
      </c>
      <c r="S289" s="39">
        <f>S290</f>
        <v>212797955</v>
      </c>
      <c r="T289" s="38">
        <v>82</v>
      </c>
      <c r="U289" s="39">
        <f>U290</f>
        <v>217875314</v>
      </c>
      <c r="V289" s="38">
        <f>T289</f>
        <v>82</v>
      </c>
      <c r="W289" s="39">
        <f>W290</f>
        <v>217875314</v>
      </c>
      <c r="X289" s="24"/>
      <c r="Y289" s="24"/>
    </row>
    <row r="290" spans="2:25" ht="108" customHeight="1" thickBot="1" x14ac:dyDescent="0.3">
      <c r="B290" s="5"/>
      <c r="C290" s="17"/>
      <c r="D290" s="21">
        <v>2</v>
      </c>
      <c r="E290" s="12">
        <v>19</v>
      </c>
      <c r="F290" s="12" t="s">
        <v>22</v>
      </c>
      <c r="G290" s="12" t="s">
        <v>17</v>
      </c>
      <c r="H290" s="47"/>
      <c r="I290" s="14" t="s">
        <v>269</v>
      </c>
      <c r="J290" s="14" t="s">
        <v>270</v>
      </c>
      <c r="K290" s="5" t="s">
        <v>16</v>
      </c>
      <c r="L290" s="6">
        <v>100</v>
      </c>
      <c r="M290" s="23">
        <f>SUM(M291:M299)</f>
        <v>200000000</v>
      </c>
      <c r="N290" s="6">
        <v>100</v>
      </c>
      <c r="O290" s="23">
        <f>SUM(O291:O299)</f>
        <v>202738000</v>
      </c>
      <c r="P290" s="6">
        <v>100</v>
      </c>
      <c r="Q290" s="23">
        <f>SUM(Q291:Q299)</f>
        <v>207812532</v>
      </c>
      <c r="R290" s="6">
        <v>100</v>
      </c>
      <c r="S290" s="23">
        <f>SUM(S291:S299)</f>
        <v>212797955</v>
      </c>
      <c r="T290" s="6">
        <v>100</v>
      </c>
      <c r="U290" s="23">
        <f>SUM(U291:U299)</f>
        <v>217875314</v>
      </c>
      <c r="V290" s="6">
        <v>100</v>
      </c>
      <c r="W290" s="23">
        <f>SUM(W291:W299)</f>
        <v>217875314</v>
      </c>
      <c r="X290" s="6"/>
      <c r="Y290" s="5"/>
    </row>
    <row r="291" spans="2:25" ht="130.5" customHeight="1" thickBot="1" x14ac:dyDescent="0.3">
      <c r="B291" s="5"/>
      <c r="C291" s="5"/>
      <c r="D291" s="21">
        <v>2</v>
      </c>
      <c r="E291" s="12">
        <v>19</v>
      </c>
      <c r="F291" s="12" t="s">
        <v>22</v>
      </c>
      <c r="G291" s="12" t="s">
        <v>17</v>
      </c>
      <c r="H291" s="137">
        <v>1</v>
      </c>
      <c r="I291" s="17" t="s">
        <v>731</v>
      </c>
      <c r="J291" s="17" t="s">
        <v>535</v>
      </c>
      <c r="K291" s="5" t="s">
        <v>16</v>
      </c>
      <c r="L291" s="5" t="s">
        <v>335</v>
      </c>
      <c r="M291" s="40">
        <v>0</v>
      </c>
      <c r="N291" s="5" t="s">
        <v>335</v>
      </c>
      <c r="O291" s="40">
        <v>0</v>
      </c>
      <c r="P291" s="5" t="s">
        <v>335</v>
      </c>
      <c r="Q291" s="40">
        <v>0</v>
      </c>
      <c r="R291" s="5" t="s">
        <v>335</v>
      </c>
      <c r="S291" s="40">
        <v>0</v>
      </c>
      <c r="T291" s="5" t="s">
        <v>335</v>
      </c>
      <c r="U291" s="40">
        <v>0</v>
      </c>
      <c r="V291" s="5" t="s">
        <v>335</v>
      </c>
      <c r="W291" s="40">
        <v>0</v>
      </c>
      <c r="X291" s="5"/>
      <c r="Y291" s="5"/>
    </row>
    <row r="292" spans="2:25" ht="111.95" customHeight="1" thickBot="1" x14ac:dyDescent="0.3">
      <c r="B292" s="5"/>
      <c r="C292" s="5"/>
      <c r="D292" s="21">
        <v>2</v>
      </c>
      <c r="E292" s="12">
        <v>19</v>
      </c>
      <c r="F292" s="12" t="s">
        <v>22</v>
      </c>
      <c r="G292" s="12" t="s">
        <v>17</v>
      </c>
      <c r="H292" s="137">
        <v>2</v>
      </c>
      <c r="I292" s="17" t="s">
        <v>271</v>
      </c>
      <c r="J292" s="17" t="s">
        <v>536</v>
      </c>
      <c r="K292" s="5" t="s">
        <v>16</v>
      </c>
      <c r="L292" s="5" t="s">
        <v>335</v>
      </c>
      <c r="M292" s="40">
        <v>0</v>
      </c>
      <c r="N292" s="5" t="s">
        <v>335</v>
      </c>
      <c r="O292" s="40">
        <v>0</v>
      </c>
      <c r="P292" s="5" t="s">
        <v>335</v>
      </c>
      <c r="Q292" s="40">
        <v>0</v>
      </c>
      <c r="R292" s="5" t="s">
        <v>335</v>
      </c>
      <c r="S292" s="40">
        <v>0</v>
      </c>
      <c r="T292" s="5" t="s">
        <v>335</v>
      </c>
      <c r="U292" s="40">
        <v>0</v>
      </c>
      <c r="V292" s="5" t="s">
        <v>335</v>
      </c>
      <c r="W292" s="40">
        <v>0</v>
      </c>
      <c r="X292" s="5"/>
      <c r="Y292" s="5"/>
    </row>
    <row r="293" spans="2:25" ht="76.5" customHeight="1" thickBot="1" x14ac:dyDescent="0.3">
      <c r="B293" s="5"/>
      <c r="C293" s="5"/>
      <c r="D293" s="21">
        <v>2</v>
      </c>
      <c r="E293" s="12">
        <v>19</v>
      </c>
      <c r="F293" s="12" t="s">
        <v>22</v>
      </c>
      <c r="G293" s="12" t="s">
        <v>17</v>
      </c>
      <c r="H293" s="137">
        <v>3</v>
      </c>
      <c r="I293" s="17" t="s">
        <v>732</v>
      </c>
      <c r="J293" s="17" t="s">
        <v>537</v>
      </c>
      <c r="K293" s="5" t="s">
        <v>16</v>
      </c>
      <c r="L293" s="5" t="s">
        <v>335</v>
      </c>
      <c r="M293" s="40">
        <v>0</v>
      </c>
      <c r="N293" s="5" t="s">
        <v>335</v>
      </c>
      <c r="O293" s="40">
        <v>0</v>
      </c>
      <c r="P293" s="5" t="s">
        <v>335</v>
      </c>
      <c r="Q293" s="40">
        <v>0</v>
      </c>
      <c r="R293" s="5" t="s">
        <v>335</v>
      </c>
      <c r="S293" s="40">
        <v>0</v>
      </c>
      <c r="T293" s="5" t="s">
        <v>335</v>
      </c>
      <c r="U293" s="40">
        <v>0</v>
      </c>
      <c r="V293" s="5" t="s">
        <v>335</v>
      </c>
      <c r="W293" s="40">
        <v>0</v>
      </c>
      <c r="X293" s="5"/>
      <c r="Y293" s="5"/>
    </row>
    <row r="294" spans="2:25" ht="137.44999999999999" customHeight="1" thickBot="1" x14ac:dyDescent="0.3">
      <c r="B294" s="5"/>
      <c r="C294" s="5"/>
      <c r="D294" s="21">
        <v>2</v>
      </c>
      <c r="E294" s="12">
        <v>19</v>
      </c>
      <c r="F294" s="12" t="s">
        <v>22</v>
      </c>
      <c r="G294" s="12" t="s">
        <v>17</v>
      </c>
      <c r="H294" s="137">
        <v>4</v>
      </c>
      <c r="I294" s="17" t="s">
        <v>733</v>
      </c>
      <c r="J294" s="17" t="s">
        <v>539</v>
      </c>
      <c r="K294" s="5" t="s">
        <v>16</v>
      </c>
      <c r="L294" s="5" t="s">
        <v>335</v>
      </c>
      <c r="M294" s="40">
        <v>0</v>
      </c>
      <c r="N294" s="5" t="s">
        <v>335</v>
      </c>
      <c r="O294" s="40">
        <v>0</v>
      </c>
      <c r="P294" s="5" t="s">
        <v>335</v>
      </c>
      <c r="Q294" s="40">
        <v>0</v>
      </c>
      <c r="R294" s="5" t="s">
        <v>335</v>
      </c>
      <c r="S294" s="40">
        <v>0</v>
      </c>
      <c r="T294" s="5" t="s">
        <v>335</v>
      </c>
      <c r="U294" s="40">
        <v>0</v>
      </c>
      <c r="V294" s="5" t="s">
        <v>335</v>
      </c>
      <c r="W294" s="40">
        <v>0</v>
      </c>
      <c r="X294" s="5"/>
      <c r="Y294" s="5"/>
    </row>
    <row r="295" spans="2:25" ht="128.25" thickBot="1" x14ac:dyDescent="0.3">
      <c r="B295" s="5"/>
      <c r="C295" s="5"/>
      <c r="D295" s="21">
        <v>2</v>
      </c>
      <c r="E295" s="12">
        <v>19</v>
      </c>
      <c r="F295" s="12" t="s">
        <v>22</v>
      </c>
      <c r="G295" s="12" t="s">
        <v>17</v>
      </c>
      <c r="H295" s="137">
        <v>5</v>
      </c>
      <c r="I295" s="17" t="s">
        <v>734</v>
      </c>
      <c r="J295" s="17" t="s">
        <v>540</v>
      </c>
      <c r="K295" s="5" t="s">
        <v>16</v>
      </c>
      <c r="L295" s="5" t="s">
        <v>319</v>
      </c>
      <c r="M295" s="40">
        <v>0</v>
      </c>
      <c r="N295" s="5" t="s">
        <v>319</v>
      </c>
      <c r="O295" s="40">
        <v>0</v>
      </c>
      <c r="P295" s="5" t="s">
        <v>319</v>
      </c>
      <c r="Q295" s="40">
        <v>0</v>
      </c>
      <c r="R295" s="5" t="s">
        <v>319</v>
      </c>
      <c r="S295" s="40">
        <v>0</v>
      </c>
      <c r="T295" s="5" t="s">
        <v>319</v>
      </c>
      <c r="U295" s="40">
        <v>0</v>
      </c>
      <c r="V295" s="5" t="s">
        <v>319</v>
      </c>
      <c r="W295" s="40">
        <v>0</v>
      </c>
      <c r="X295" s="5"/>
      <c r="Y295" s="5"/>
    </row>
    <row r="296" spans="2:25" ht="90" thickBot="1" x14ac:dyDescent="0.3">
      <c r="B296" s="5"/>
      <c r="C296" s="5"/>
      <c r="D296" s="21">
        <v>2</v>
      </c>
      <c r="E296" s="12">
        <v>19</v>
      </c>
      <c r="F296" s="12" t="s">
        <v>22</v>
      </c>
      <c r="G296" s="12" t="s">
        <v>17</v>
      </c>
      <c r="H296" s="137">
        <v>6</v>
      </c>
      <c r="I296" s="17" t="s">
        <v>735</v>
      </c>
      <c r="J296" s="17" t="s">
        <v>542</v>
      </c>
      <c r="K296" s="5" t="s">
        <v>16</v>
      </c>
      <c r="L296" s="5" t="s">
        <v>328</v>
      </c>
      <c r="M296" s="40">
        <v>0</v>
      </c>
      <c r="N296" s="5" t="s">
        <v>328</v>
      </c>
      <c r="O296" s="40">
        <v>0</v>
      </c>
      <c r="P296" s="5" t="s">
        <v>328</v>
      </c>
      <c r="Q296" s="40">
        <v>0</v>
      </c>
      <c r="R296" s="5" t="s">
        <v>328</v>
      </c>
      <c r="S296" s="40">
        <v>0</v>
      </c>
      <c r="T296" s="5" t="s">
        <v>328</v>
      </c>
      <c r="U296" s="40">
        <v>0</v>
      </c>
      <c r="V296" s="5" t="s">
        <v>328</v>
      </c>
      <c r="W296" s="40">
        <v>0</v>
      </c>
      <c r="X296" s="5"/>
      <c r="Y296" s="5"/>
    </row>
    <row r="297" spans="2:25" ht="64.5" thickBot="1" x14ac:dyDescent="0.3">
      <c r="B297" s="5"/>
      <c r="C297" s="5"/>
      <c r="D297" s="21">
        <v>2</v>
      </c>
      <c r="E297" s="12">
        <v>19</v>
      </c>
      <c r="F297" s="12" t="s">
        <v>22</v>
      </c>
      <c r="G297" s="12" t="s">
        <v>17</v>
      </c>
      <c r="H297" s="137">
        <v>7</v>
      </c>
      <c r="I297" s="17" t="s">
        <v>272</v>
      </c>
      <c r="J297" s="17" t="s">
        <v>544</v>
      </c>
      <c r="K297" s="5" t="s">
        <v>16</v>
      </c>
      <c r="L297" s="5" t="s">
        <v>335</v>
      </c>
      <c r="M297" s="40">
        <v>0</v>
      </c>
      <c r="N297" s="5" t="s">
        <v>335</v>
      </c>
      <c r="O297" s="40">
        <v>0</v>
      </c>
      <c r="P297" s="5" t="s">
        <v>335</v>
      </c>
      <c r="Q297" s="40">
        <v>0</v>
      </c>
      <c r="R297" s="5" t="s">
        <v>335</v>
      </c>
      <c r="S297" s="40">
        <v>0</v>
      </c>
      <c r="T297" s="5" t="s">
        <v>335</v>
      </c>
      <c r="U297" s="40">
        <v>0</v>
      </c>
      <c r="V297" s="5" t="s">
        <v>335</v>
      </c>
      <c r="W297" s="40">
        <v>0</v>
      </c>
      <c r="X297" s="5"/>
      <c r="Y297" s="5"/>
    </row>
    <row r="298" spans="2:25" ht="156.75" customHeight="1" thickBot="1" x14ac:dyDescent="0.3">
      <c r="B298" s="5"/>
      <c r="C298" s="5"/>
      <c r="D298" s="21">
        <v>2</v>
      </c>
      <c r="E298" s="12">
        <v>19</v>
      </c>
      <c r="F298" s="12" t="s">
        <v>22</v>
      </c>
      <c r="G298" s="12" t="s">
        <v>17</v>
      </c>
      <c r="H298" s="137">
        <v>8</v>
      </c>
      <c r="I298" s="17" t="s">
        <v>273</v>
      </c>
      <c r="J298" s="17" t="s">
        <v>545</v>
      </c>
      <c r="K298" s="5" t="s">
        <v>16</v>
      </c>
      <c r="L298" s="5" t="s">
        <v>335</v>
      </c>
      <c r="M298" s="40">
        <v>0</v>
      </c>
      <c r="N298" s="5" t="s">
        <v>335</v>
      </c>
      <c r="O298" s="40">
        <v>0</v>
      </c>
      <c r="P298" s="5" t="s">
        <v>335</v>
      </c>
      <c r="Q298" s="40">
        <v>0</v>
      </c>
      <c r="R298" s="5" t="s">
        <v>335</v>
      </c>
      <c r="S298" s="40">
        <v>0</v>
      </c>
      <c r="T298" s="5" t="s">
        <v>335</v>
      </c>
      <c r="U298" s="40">
        <v>0</v>
      </c>
      <c r="V298" s="5" t="s">
        <v>335</v>
      </c>
      <c r="W298" s="40">
        <v>0</v>
      </c>
      <c r="X298" s="5"/>
      <c r="Y298" s="5"/>
    </row>
    <row r="299" spans="2:25" ht="127.5" customHeight="1" thickBot="1" x14ac:dyDescent="0.3">
      <c r="B299" s="5"/>
      <c r="C299" s="5"/>
      <c r="D299" s="21">
        <v>2</v>
      </c>
      <c r="E299" s="12">
        <v>19</v>
      </c>
      <c r="F299" s="12" t="s">
        <v>22</v>
      </c>
      <c r="G299" s="12" t="s">
        <v>17</v>
      </c>
      <c r="H299" s="137">
        <v>9</v>
      </c>
      <c r="I299" s="17" t="s">
        <v>274</v>
      </c>
      <c r="J299" s="17" t="s">
        <v>546</v>
      </c>
      <c r="K299" s="5" t="s">
        <v>16</v>
      </c>
      <c r="L299" s="5" t="s">
        <v>547</v>
      </c>
      <c r="M299" s="41">
        <v>200000000</v>
      </c>
      <c r="N299" s="5" t="s">
        <v>547</v>
      </c>
      <c r="O299" s="40">
        <v>202738000</v>
      </c>
      <c r="P299" s="5" t="s">
        <v>547</v>
      </c>
      <c r="Q299" s="40">
        <v>207812532</v>
      </c>
      <c r="R299" s="5" t="s">
        <v>547</v>
      </c>
      <c r="S299" s="40">
        <v>212797955</v>
      </c>
      <c r="T299" s="5" t="s">
        <v>547</v>
      </c>
      <c r="U299" s="40">
        <v>217875314</v>
      </c>
      <c r="V299" s="5" t="s">
        <v>547</v>
      </c>
      <c r="W299" s="40">
        <v>217875314</v>
      </c>
      <c r="X299" s="5"/>
      <c r="Y299" s="5"/>
    </row>
    <row r="300" spans="2:25" ht="51.75" thickBot="1" x14ac:dyDescent="0.3">
      <c r="B300" s="5"/>
      <c r="C300" s="5"/>
      <c r="D300" s="21">
        <v>2</v>
      </c>
      <c r="E300" s="12">
        <v>19</v>
      </c>
      <c r="F300" s="12" t="s">
        <v>22</v>
      </c>
      <c r="G300" s="12" t="s">
        <v>35</v>
      </c>
      <c r="H300" s="47"/>
      <c r="I300" s="14" t="s">
        <v>275</v>
      </c>
      <c r="J300" s="14" t="s">
        <v>276</v>
      </c>
      <c r="K300" s="5" t="s">
        <v>16</v>
      </c>
      <c r="L300" s="6">
        <v>100</v>
      </c>
      <c r="M300" s="23">
        <f>SUM(M301:M302)</f>
        <v>83760985</v>
      </c>
      <c r="N300" s="6">
        <v>100</v>
      </c>
      <c r="O300" s="23">
        <f>SUM(O301:O302)</f>
        <v>89099999</v>
      </c>
      <c r="P300" s="6">
        <v>100</v>
      </c>
      <c r="Q300" s="23">
        <f>SUM(Q301:Q302)</f>
        <v>93792850</v>
      </c>
      <c r="R300" s="6">
        <v>100</v>
      </c>
      <c r="S300" s="23">
        <f>SUM(S301:S302)</f>
        <v>98331057</v>
      </c>
      <c r="T300" s="6">
        <v>100</v>
      </c>
      <c r="U300" s="23">
        <f>SUM(U301:U302)</f>
        <v>107098402</v>
      </c>
      <c r="V300" s="6">
        <v>100</v>
      </c>
      <c r="W300" s="23">
        <f>SUM(W301:W302)</f>
        <v>107098402</v>
      </c>
      <c r="X300" s="6"/>
      <c r="Y300" s="6"/>
    </row>
    <row r="301" spans="2:25" ht="64.5" thickBot="1" x14ac:dyDescent="0.3">
      <c r="B301" s="5"/>
      <c r="C301" s="5"/>
      <c r="D301" s="21">
        <v>2</v>
      </c>
      <c r="E301" s="12">
        <v>19</v>
      </c>
      <c r="F301" s="12" t="s">
        <v>22</v>
      </c>
      <c r="G301" s="12" t="s">
        <v>35</v>
      </c>
      <c r="H301" s="137">
        <v>1</v>
      </c>
      <c r="I301" s="17" t="s">
        <v>736</v>
      </c>
      <c r="J301" s="17" t="s">
        <v>548</v>
      </c>
      <c r="K301" s="5" t="s">
        <v>16</v>
      </c>
      <c r="L301" s="5" t="s">
        <v>549</v>
      </c>
      <c r="M301" s="40">
        <v>45540680</v>
      </c>
      <c r="N301" s="5" t="s">
        <v>549</v>
      </c>
      <c r="O301" s="40">
        <v>47554468</v>
      </c>
      <c r="P301" s="5" t="s">
        <v>593</v>
      </c>
      <c r="Q301" s="40">
        <v>48000000</v>
      </c>
      <c r="R301" s="5" t="s">
        <v>593</v>
      </c>
      <c r="S301" s="40">
        <v>48331057</v>
      </c>
      <c r="T301" s="5" t="s">
        <v>594</v>
      </c>
      <c r="U301" s="40">
        <v>52098402</v>
      </c>
      <c r="V301" s="5" t="s">
        <v>595</v>
      </c>
      <c r="W301" s="40">
        <v>52098402</v>
      </c>
      <c r="X301" s="5"/>
      <c r="Y301" s="5"/>
    </row>
    <row r="302" spans="2:25" ht="51.75" thickBot="1" x14ac:dyDescent="0.3">
      <c r="B302" s="5"/>
      <c r="C302" s="5"/>
      <c r="D302" s="21">
        <v>2</v>
      </c>
      <c r="E302" s="12">
        <v>19</v>
      </c>
      <c r="F302" s="12" t="s">
        <v>22</v>
      </c>
      <c r="G302" s="12" t="s">
        <v>35</v>
      </c>
      <c r="H302" s="137">
        <v>2</v>
      </c>
      <c r="I302" s="17" t="s">
        <v>277</v>
      </c>
      <c r="J302" s="17" t="s">
        <v>551</v>
      </c>
      <c r="K302" s="5" t="s">
        <v>16</v>
      </c>
      <c r="L302" s="5" t="s">
        <v>550</v>
      </c>
      <c r="M302" s="41">
        <v>38220305</v>
      </c>
      <c r="N302" s="5" t="s">
        <v>622</v>
      </c>
      <c r="O302" s="40">
        <v>41545531</v>
      </c>
      <c r="P302" s="5" t="s">
        <v>623</v>
      </c>
      <c r="Q302" s="40">
        <v>45792850</v>
      </c>
      <c r="R302" s="5" t="s">
        <v>541</v>
      </c>
      <c r="S302" s="40">
        <v>50000000</v>
      </c>
      <c r="T302" s="5" t="s">
        <v>541</v>
      </c>
      <c r="U302" s="40">
        <v>55000000</v>
      </c>
      <c r="V302" s="5" t="s">
        <v>541</v>
      </c>
      <c r="W302" s="40">
        <v>55000000</v>
      </c>
      <c r="X302" s="5"/>
      <c r="Y302" s="5"/>
    </row>
    <row r="303" spans="2:25" ht="55.5" customHeight="1" thickBot="1" x14ac:dyDescent="0.3">
      <c r="B303" s="36" t="s">
        <v>724</v>
      </c>
      <c r="C303" s="36" t="s">
        <v>721</v>
      </c>
      <c r="D303" s="25">
        <v>2</v>
      </c>
      <c r="E303" s="26">
        <v>19</v>
      </c>
      <c r="F303" s="26" t="s">
        <v>25</v>
      </c>
      <c r="G303" s="26"/>
      <c r="H303" s="136"/>
      <c r="I303" s="27" t="s">
        <v>278</v>
      </c>
      <c r="J303" s="36" t="s">
        <v>279</v>
      </c>
      <c r="K303" s="24" t="s">
        <v>16</v>
      </c>
      <c r="L303" s="42" t="s">
        <v>280</v>
      </c>
      <c r="M303" s="29">
        <f>M304+M308+M312+M318+M323</f>
        <v>165200000</v>
      </c>
      <c r="N303" s="28">
        <v>0.77</v>
      </c>
      <c r="O303" s="29">
        <f>O304+O308+O312+O318+O323</f>
        <v>167461588</v>
      </c>
      <c r="P303" s="28">
        <v>1.53</v>
      </c>
      <c r="Q303" s="29">
        <f>Q304+Q308+Q312+Q318+Q323</f>
        <v>171653152</v>
      </c>
      <c r="R303" s="28">
        <v>3.03</v>
      </c>
      <c r="S303" s="29">
        <f>S304+S308+S312+S318+S323</f>
        <v>175771111</v>
      </c>
      <c r="T303" s="43">
        <v>6</v>
      </c>
      <c r="U303" s="29">
        <f>U304+U308+U312+U318+U323</f>
        <v>179965009</v>
      </c>
      <c r="V303" s="43">
        <v>6</v>
      </c>
      <c r="W303" s="29">
        <f>W304+W308+W312+W318+W323</f>
        <v>179965009</v>
      </c>
      <c r="X303" s="24"/>
      <c r="Y303" s="24"/>
    </row>
    <row r="304" spans="2:25" ht="77.25" thickBot="1" x14ac:dyDescent="0.3">
      <c r="B304" s="5"/>
      <c r="C304" s="5"/>
      <c r="D304" s="21">
        <v>2</v>
      </c>
      <c r="E304" s="12">
        <v>19</v>
      </c>
      <c r="F304" s="12" t="s">
        <v>25</v>
      </c>
      <c r="G304" s="12" t="s">
        <v>17</v>
      </c>
      <c r="H304" s="17"/>
      <c r="I304" s="14" t="s">
        <v>281</v>
      </c>
      <c r="J304" s="17" t="s">
        <v>282</v>
      </c>
      <c r="K304" s="5" t="s">
        <v>16</v>
      </c>
      <c r="L304" s="6">
        <v>100</v>
      </c>
      <c r="M304" s="23">
        <f>M305+M306+M307</f>
        <v>165200000</v>
      </c>
      <c r="N304" s="6">
        <v>100</v>
      </c>
      <c r="O304" s="23">
        <f>O305+O306+O307</f>
        <v>167461588</v>
      </c>
      <c r="P304" s="6">
        <v>100</v>
      </c>
      <c r="Q304" s="23">
        <f>Q305+Q306+Q307</f>
        <v>171653152</v>
      </c>
      <c r="R304" s="6">
        <v>100</v>
      </c>
      <c r="S304" s="23">
        <f>S305+S306+S307</f>
        <v>175771111</v>
      </c>
      <c r="T304" s="6">
        <v>100</v>
      </c>
      <c r="U304" s="23">
        <f>U305+U306+U307</f>
        <v>179965009</v>
      </c>
      <c r="V304" s="6">
        <v>100</v>
      </c>
      <c r="W304" s="23">
        <f>W305+W306+W307</f>
        <v>179965009</v>
      </c>
      <c r="X304" s="5"/>
      <c r="Y304" s="5"/>
    </row>
    <row r="305" spans="2:25" ht="126" customHeight="1" thickBot="1" x14ac:dyDescent="0.3">
      <c r="B305" s="5"/>
      <c r="C305" s="5"/>
      <c r="D305" s="21">
        <v>2</v>
      </c>
      <c r="E305" s="12">
        <v>19</v>
      </c>
      <c r="F305" s="12" t="s">
        <v>25</v>
      </c>
      <c r="G305" s="12" t="s">
        <v>17</v>
      </c>
      <c r="H305" s="137">
        <v>1</v>
      </c>
      <c r="I305" s="17" t="s">
        <v>737</v>
      </c>
      <c r="J305" s="33" t="s">
        <v>552</v>
      </c>
      <c r="K305" s="5" t="s">
        <v>16</v>
      </c>
      <c r="L305" s="5" t="s">
        <v>328</v>
      </c>
      <c r="M305" s="31">
        <v>0</v>
      </c>
      <c r="N305" s="5" t="s">
        <v>328</v>
      </c>
      <c r="O305" s="31">
        <v>0</v>
      </c>
      <c r="P305" s="5" t="s">
        <v>328</v>
      </c>
      <c r="Q305" s="31">
        <v>0</v>
      </c>
      <c r="R305" s="5" t="s">
        <v>328</v>
      </c>
      <c r="S305" s="31">
        <v>0</v>
      </c>
      <c r="T305" s="5" t="s">
        <v>328</v>
      </c>
      <c r="U305" s="31">
        <v>0</v>
      </c>
      <c r="V305" s="5" t="s">
        <v>328</v>
      </c>
      <c r="W305" s="15">
        <f>U305</f>
        <v>0</v>
      </c>
      <c r="X305" s="5"/>
      <c r="Y305" s="5"/>
    </row>
    <row r="306" spans="2:25" ht="90" thickBot="1" x14ac:dyDescent="0.3">
      <c r="B306" s="5"/>
      <c r="C306" s="5"/>
      <c r="D306" s="21">
        <v>2</v>
      </c>
      <c r="E306" s="12">
        <v>19</v>
      </c>
      <c r="F306" s="12" t="s">
        <v>25</v>
      </c>
      <c r="G306" s="12" t="s">
        <v>17</v>
      </c>
      <c r="H306" s="137">
        <v>2</v>
      </c>
      <c r="I306" s="17" t="s">
        <v>738</v>
      </c>
      <c r="J306" s="33" t="s">
        <v>553</v>
      </c>
      <c r="K306" s="5" t="s">
        <v>16</v>
      </c>
      <c r="L306" s="5" t="s">
        <v>319</v>
      </c>
      <c r="M306" s="31">
        <v>0</v>
      </c>
      <c r="N306" s="5" t="s">
        <v>319</v>
      </c>
      <c r="O306" s="31">
        <v>0</v>
      </c>
      <c r="P306" s="5" t="s">
        <v>319</v>
      </c>
      <c r="Q306" s="31">
        <v>0</v>
      </c>
      <c r="R306" s="5" t="s">
        <v>319</v>
      </c>
      <c r="S306" s="31">
        <v>0</v>
      </c>
      <c r="T306" s="5" t="s">
        <v>319</v>
      </c>
      <c r="U306" s="31">
        <v>0</v>
      </c>
      <c r="V306" s="5" t="s">
        <v>319</v>
      </c>
      <c r="W306" s="15">
        <v>0</v>
      </c>
      <c r="X306" s="5"/>
      <c r="Y306" s="5"/>
    </row>
    <row r="307" spans="2:25" ht="64.5" thickBot="1" x14ac:dyDescent="0.3">
      <c r="B307" s="5"/>
      <c r="C307" s="5"/>
      <c r="D307" s="21">
        <v>2</v>
      </c>
      <c r="E307" s="12">
        <v>19</v>
      </c>
      <c r="F307" s="12" t="s">
        <v>25</v>
      </c>
      <c r="G307" s="12" t="s">
        <v>17</v>
      </c>
      <c r="H307" s="137">
        <v>3</v>
      </c>
      <c r="I307" s="17" t="s">
        <v>739</v>
      </c>
      <c r="J307" s="33" t="s">
        <v>583</v>
      </c>
      <c r="K307" s="5" t="s">
        <v>16</v>
      </c>
      <c r="L307" s="5" t="s">
        <v>592</v>
      </c>
      <c r="M307" s="31">
        <v>165200000</v>
      </c>
      <c r="N307" s="5" t="s">
        <v>592</v>
      </c>
      <c r="O307" s="31">
        <v>167461588</v>
      </c>
      <c r="P307" s="5" t="s">
        <v>592</v>
      </c>
      <c r="Q307" s="31">
        <v>171653152</v>
      </c>
      <c r="R307" s="5" t="s">
        <v>592</v>
      </c>
      <c r="S307" s="31">
        <v>175771111</v>
      </c>
      <c r="T307" s="5" t="s">
        <v>592</v>
      </c>
      <c r="U307" s="31">
        <v>179965009</v>
      </c>
      <c r="V307" s="5" t="s">
        <v>592</v>
      </c>
      <c r="W307" s="15">
        <f t="shared" ref="W307:W328" si="11">U307</f>
        <v>179965009</v>
      </c>
      <c r="X307" s="5"/>
      <c r="Y307" s="5"/>
    </row>
    <row r="308" spans="2:25" ht="65.25" customHeight="1" thickBot="1" x14ac:dyDescent="0.3">
      <c r="B308" s="5"/>
      <c r="C308" s="5"/>
      <c r="D308" s="21">
        <v>2</v>
      </c>
      <c r="E308" s="12">
        <v>19</v>
      </c>
      <c r="F308" s="12" t="s">
        <v>25</v>
      </c>
      <c r="G308" s="12" t="s">
        <v>35</v>
      </c>
      <c r="H308" s="17"/>
      <c r="I308" s="14" t="s">
        <v>283</v>
      </c>
      <c r="J308" s="17" t="s">
        <v>284</v>
      </c>
      <c r="K308" s="5" t="s">
        <v>16</v>
      </c>
      <c r="L308" s="6">
        <v>100</v>
      </c>
      <c r="M308" s="44">
        <f>M309+M310+M311</f>
        <v>0</v>
      </c>
      <c r="N308" s="6">
        <v>100</v>
      </c>
      <c r="O308" s="44">
        <f>O309+O310+O311</f>
        <v>0</v>
      </c>
      <c r="P308" s="6">
        <v>100</v>
      </c>
      <c r="Q308" s="44">
        <f>Q309+Q310+Q311</f>
        <v>0</v>
      </c>
      <c r="R308" s="6">
        <v>100</v>
      </c>
      <c r="S308" s="44">
        <f>S309+S310+S311</f>
        <v>0</v>
      </c>
      <c r="T308" s="6">
        <v>100</v>
      </c>
      <c r="U308" s="44">
        <f>U309+U310+U311</f>
        <v>0</v>
      </c>
      <c r="V308" s="6">
        <v>100</v>
      </c>
      <c r="W308" s="23">
        <f t="shared" si="11"/>
        <v>0</v>
      </c>
      <c r="X308" s="5"/>
      <c r="Y308" s="5"/>
    </row>
    <row r="309" spans="2:25" ht="99.75" customHeight="1" thickBot="1" x14ac:dyDescent="0.3">
      <c r="B309" s="5"/>
      <c r="C309" s="5"/>
      <c r="D309" s="21">
        <v>2</v>
      </c>
      <c r="E309" s="12">
        <v>19</v>
      </c>
      <c r="F309" s="12" t="s">
        <v>25</v>
      </c>
      <c r="G309" s="12" t="s">
        <v>35</v>
      </c>
      <c r="H309" s="137">
        <v>1</v>
      </c>
      <c r="I309" s="17" t="s">
        <v>740</v>
      </c>
      <c r="J309" s="33" t="s">
        <v>554</v>
      </c>
      <c r="K309" s="5" t="s">
        <v>16</v>
      </c>
      <c r="L309" s="5" t="s">
        <v>319</v>
      </c>
      <c r="M309" s="31">
        <v>0</v>
      </c>
      <c r="N309" s="5" t="s">
        <v>319</v>
      </c>
      <c r="O309" s="31">
        <v>0</v>
      </c>
      <c r="P309" s="5" t="s">
        <v>319</v>
      </c>
      <c r="Q309" s="31">
        <v>0</v>
      </c>
      <c r="R309" s="5" t="s">
        <v>319</v>
      </c>
      <c r="S309" s="31">
        <v>0</v>
      </c>
      <c r="T309" s="5" t="s">
        <v>319</v>
      </c>
      <c r="U309" s="31">
        <v>0</v>
      </c>
      <c r="V309" s="5" t="s">
        <v>319</v>
      </c>
      <c r="W309" s="15">
        <f t="shared" si="11"/>
        <v>0</v>
      </c>
      <c r="X309" s="5"/>
      <c r="Y309" s="5"/>
    </row>
    <row r="310" spans="2:25" ht="77.25" thickBot="1" x14ac:dyDescent="0.3">
      <c r="B310" s="5"/>
      <c r="C310" s="5"/>
      <c r="D310" s="21">
        <v>2</v>
      </c>
      <c r="E310" s="12">
        <v>19</v>
      </c>
      <c r="F310" s="12" t="s">
        <v>25</v>
      </c>
      <c r="G310" s="12" t="s">
        <v>35</v>
      </c>
      <c r="H310" s="137">
        <v>2</v>
      </c>
      <c r="I310" s="17" t="s">
        <v>285</v>
      </c>
      <c r="J310" s="33" t="s">
        <v>555</v>
      </c>
      <c r="K310" s="5" t="s">
        <v>16</v>
      </c>
      <c r="L310" s="5" t="s">
        <v>319</v>
      </c>
      <c r="M310" s="31">
        <v>0</v>
      </c>
      <c r="N310" s="5" t="s">
        <v>319</v>
      </c>
      <c r="O310" s="31">
        <v>0</v>
      </c>
      <c r="P310" s="5" t="s">
        <v>319</v>
      </c>
      <c r="Q310" s="31">
        <v>0</v>
      </c>
      <c r="R310" s="5" t="s">
        <v>319</v>
      </c>
      <c r="S310" s="31">
        <v>0</v>
      </c>
      <c r="T310" s="5" t="s">
        <v>319</v>
      </c>
      <c r="U310" s="31">
        <v>0</v>
      </c>
      <c r="V310" s="5" t="s">
        <v>319</v>
      </c>
      <c r="W310" s="15">
        <f t="shared" si="11"/>
        <v>0</v>
      </c>
      <c r="X310" s="5"/>
      <c r="Y310" s="5"/>
    </row>
    <row r="311" spans="2:25" ht="79.5" customHeight="1" thickBot="1" x14ac:dyDescent="0.3">
      <c r="B311" s="5"/>
      <c r="C311" s="5"/>
      <c r="D311" s="21">
        <v>2</v>
      </c>
      <c r="E311" s="12">
        <v>19</v>
      </c>
      <c r="F311" s="12" t="s">
        <v>25</v>
      </c>
      <c r="G311" s="12" t="s">
        <v>35</v>
      </c>
      <c r="H311" s="137">
        <v>3</v>
      </c>
      <c r="I311" s="17" t="s">
        <v>741</v>
      </c>
      <c r="J311" s="33" t="s">
        <v>556</v>
      </c>
      <c r="K311" s="5" t="s">
        <v>16</v>
      </c>
      <c r="L311" s="5" t="s">
        <v>335</v>
      </c>
      <c r="M311" s="31">
        <v>0</v>
      </c>
      <c r="N311" s="5" t="s">
        <v>335</v>
      </c>
      <c r="O311" s="31">
        <v>0</v>
      </c>
      <c r="P311" s="5" t="s">
        <v>642</v>
      </c>
      <c r="Q311" s="31">
        <v>0</v>
      </c>
      <c r="R311" s="5" t="s">
        <v>642</v>
      </c>
      <c r="S311" s="31">
        <v>0</v>
      </c>
      <c r="T311" s="5" t="s">
        <v>642</v>
      </c>
      <c r="U311" s="31">
        <v>0</v>
      </c>
      <c r="V311" s="5" t="s">
        <v>642</v>
      </c>
      <c r="W311" s="15">
        <f t="shared" si="11"/>
        <v>0</v>
      </c>
      <c r="X311" s="5"/>
      <c r="Y311" s="5"/>
    </row>
    <row r="312" spans="2:25" ht="51.75" thickBot="1" x14ac:dyDescent="0.3">
      <c r="B312" s="5"/>
      <c r="C312" s="5"/>
      <c r="D312" s="21">
        <v>2</v>
      </c>
      <c r="E312" s="12">
        <v>19</v>
      </c>
      <c r="F312" s="12" t="s">
        <v>25</v>
      </c>
      <c r="G312" s="12" t="s">
        <v>197</v>
      </c>
      <c r="H312" s="47"/>
      <c r="I312" s="14" t="s">
        <v>286</v>
      </c>
      <c r="J312" s="17" t="s">
        <v>287</v>
      </c>
      <c r="K312" s="5" t="s">
        <v>16</v>
      </c>
      <c r="L312" s="6">
        <v>100</v>
      </c>
      <c r="M312" s="44">
        <f>M313+M314+M315+M316+M317</f>
        <v>0</v>
      </c>
      <c r="N312" s="6">
        <v>100</v>
      </c>
      <c r="O312" s="44">
        <f>O313+O314+O315+O316+O317</f>
        <v>0</v>
      </c>
      <c r="P312" s="6">
        <v>100</v>
      </c>
      <c r="Q312" s="44">
        <f>Q313+Q314+Q315+Q316+Q317</f>
        <v>0</v>
      </c>
      <c r="R312" s="6">
        <v>100</v>
      </c>
      <c r="S312" s="44">
        <f>S313+S314+S315+S316+S317</f>
        <v>0</v>
      </c>
      <c r="T312" s="6">
        <v>100</v>
      </c>
      <c r="U312" s="44">
        <f>U313+U314+U315+U316+U317</f>
        <v>0</v>
      </c>
      <c r="V312" s="6">
        <v>100</v>
      </c>
      <c r="W312" s="23">
        <f t="shared" si="11"/>
        <v>0</v>
      </c>
      <c r="X312" s="6"/>
      <c r="Y312" s="5"/>
    </row>
    <row r="313" spans="2:25" ht="32.25" customHeight="1" thickBot="1" x14ac:dyDescent="0.3">
      <c r="B313" s="5"/>
      <c r="C313" s="5"/>
      <c r="D313" s="21">
        <v>2</v>
      </c>
      <c r="E313" s="12">
        <v>19</v>
      </c>
      <c r="F313" s="12" t="s">
        <v>25</v>
      </c>
      <c r="G313" s="12" t="s">
        <v>197</v>
      </c>
      <c r="H313" s="137">
        <v>1</v>
      </c>
      <c r="I313" s="17" t="s">
        <v>288</v>
      </c>
      <c r="J313" s="33" t="s">
        <v>557</v>
      </c>
      <c r="K313" s="5" t="s">
        <v>16</v>
      </c>
      <c r="L313" s="5" t="s">
        <v>335</v>
      </c>
      <c r="M313" s="31">
        <v>0</v>
      </c>
      <c r="N313" s="5" t="s">
        <v>335</v>
      </c>
      <c r="O313" s="31">
        <v>0</v>
      </c>
      <c r="P313" s="5" t="s">
        <v>642</v>
      </c>
      <c r="Q313" s="31">
        <v>0</v>
      </c>
      <c r="R313" s="5" t="s">
        <v>642</v>
      </c>
      <c r="S313" s="31">
        <v>0</v>
      </c>
      <c r="T313" s="5" t="s">
        <v>642</v>
      </c>
      <c r="U313" s="31">
        <v>0</v>
      </c>
      <c r="V313" s="5" t="s">
        <v>642</v>
      </c>
      <c r="W313" s="15">
        <f t="shared" si="11"/>
        <v>0</v>
      </c>
      <c r="X313" s="5"/>
      <c r="Y313" s="5"/>
    </row>
    <row r="314" spans="2:25" ht="125.25" customHeight="1" thickBot="1" x14ac:dyDescent="0.3">
      <c r="B314" s="5"/>
      <c r="C314" s="5"/>
      <c r="D314" s="21">
        <v>2</v>
      </c>
      <c r="E314" s="12">
        <v>19</v>
      </c>
      <c r="F314" s="12" t="s">
        <v>25</v>
      </c>
      <c r="G314" s="12" t="s">
        <v>197</v>
      </c>
      <c r="H314" s="137">
        <v>2</v>
      </c>
      <c r="I314" s="17" t="s">
        <v>742</v>
      </c>
      <c r="J314" s="33" t="s">
        <v>558</v>
      </c>
      <c r="K314" s="5" t="s">
        <v>16</v>
      </c>
      <c r="L314" s="5" t="s">
        <v>643</v>
      </c>
      <c r="M314" s="31">
        <v>0</v>
      </c>
      <c r="N314" s="5" t="s">
        <v>643</v>
      </c>
      <c r="O314" s="31">
        <v>0</v>
      </c>
      <c r="P314" s="5" t="s">
        <v>643</v>
      </c>
      <c r="Q314" s="31">
        <v>0</v>
      </c>
      <c r="R314" s="5" t="s">
        <v>643</v>
      </c>
      <c r="S314" s="31">
        <v>0</v>
      </c>
      <c r="T314" s="5" t="s">
        <v>643</v>
      </c>
      <c r="U314" s="31">
        <v>0</v>
      </c>
      <c r="V314" s="5" t="s">
        <v>643</v>
      </c>
      <c r="W314" s="15">
        <f t="shared" si="11"/>
        <v>0</v>
      </c>
      <c r="X314" s="5"/>
      <c r="Y314" s="5"/>
    </row>
    <row r="315" spans="2:25" ht="64.5" thickBot="1" x14ac:dyDescent="0.3">
      <c r="B315" s="5"/>
      <c r="C315" s="5"/>
      <c r="D315" s="21">
        <v>2</v>
      </c>
      <c r="E315" s="12">
        <v>19</v>
      </c>
      <c r="F315" s="12" t="s">
        <v>25</v>
      </c>
      <c r="G315" s="12" t="s">
        <v>197</v>
      </c>
      <c r="H315" s="137">
        <v>3</v>
      </c>
      <c r="I315" s="17" t="s">
        <v>743</v>
      </c>
      <c r="J315" s="33" t="s">
        <v>559</v>
      </c>
      <c r="K315" s="5" t="s">
        <v>16</v>
      </c>
      <c r="L315" s="5" t="s">
        <v>335</v>
      </c>
      <c r="M315" s="31">
        <v>0</v>
      </c>
      <c r="N315" s="5" t="s">
        <v>335</v>
      </c>
      <c r="O315" s="31">
        <v>0</v>
      </c>
      <c r="P315" s="5" t="s">
        <v>642</v>
      </c>
      <c r="Q315" s="31">
        <v>0</v>
      </c>
      <c r="R315" s="5" t="s">
        <v>642</v>
      </c>
      <c r="S315" s="31">
        <v>0</v>
      </c>
      <c r="T315" s="5" t="s">
        <v>642</v>
      </c>
      <c r="U315" s="31">
        <v>0</v>
      </c>
      <c r="V315" s="5" t="s">
        <v>642</v>
      </c>
      <c r="W315" s="15">
        <f t="shared" si="11"/>
        <v>0</v>
      </c>
      <c r="X315" s="5"/>
      <c r="Y315" s="5"/>
    </row>
    <row r="316" spans="2:25" ht="95.25" customHeight="1" thickBot="1" x14ac:dyDescent="0.3">
      <c r="B316" s="5"/>
      <c r="C316" s="5"/>
      <c r="D316" s="21">
        <v>2</v>
      </c>
      <c r="E316" s="12">
        <v>19</v>
      </c>
      <c r="F316" s="12" t="s">
        <v>25</v>
      </c>
      <c r="G316" s="12" t="s">
        <v>197</v>
      </c>
      <c r="H316" s="137">
        <v>4</v>
      </c>
      <c r="I316" s="17" t="s">
        <v>744</v>
      </c>
      <c r="J316" s="33" t="s">
        <v>560</v>
      </c>
      <c r="K316" s="5" t="s">
        <v>16</v>
      </c>
      <c r="L316" s="5" t="s">
        <v>335</v>
      </c>
      <c r="M316" s="31">
        <v>0</v>
      </c>
      <c r="N316" s="5" t="s">
        <v>335</v>
      </c>
      <c r="O316" s="31">
        <v>0</v>
      </c>
      <c r="P316" s="5" t="s">
        <v>642</v>
      </c>
      <c r="Q316" s="31">
        <v>0</v>
      </c>
      <c r="R316" s="5" t="s">
        <v>642</v>
      </c>
      <c r="S316" s="31">
        <v>0</v>
      </c>
      <c r="T316" s="5" t="s">
        <v>642</v>
      </c>
      <c r="U316" s="31">
        <v>0</v>
      </c>
      <c r="V316" s="5" t="s">
        <v>642</v>
      </c>
      <c r="W316" s="15">
        <f t="shared" si="11"/>
        <v>0</v>
      </c>
      <c r="X316" s="5"/>
      <c r="Y316" s="5"/>
    </row>
    <row r="317" spans="2:25" ht="80.25" customHeight="1" thickBot="1" x14ac:dyDescent="0.3">
      <c r="B317" s="5"/>
      <c r="C317" s="5"/>
      <c r="D317" s="21">
        <v>2</v>
      </c>
      <c r="E317" s="12">
        <v>19</v>
      </c>
      <c r="F317" s="12" t="s">
        <v>25</v>
      </c>
      <c r="G317" s="12" t="s">
        <v>197</v>
      </c>
      <c r="H317" s="137">
        <v>5</v>
      </c>
      <c r="I317" s="17" t="s">
        <v>289</v>
      </c>
      <c r="J317" s="33" t="s">
        <v>561</v>
      </c>
      <c r="K317" s="5" t="s">
        <v>16</v>
      </c>
      <c r="L317" s="5" t="s">
        <v>319</v>
      </c>
      <c r="M317" s="31">
        <v>0</v>
      </c>
      <c r="N317" s="5" t="s">
        <v>319</v>
      </c>
      <c r="O317" s="31">
        <v>0</v>
      </c>
      <c r="P317" s="5" t="s">
        <v>644</v>
      </c>
      <c r="Q317" s="31">
        <v>0</v>
      </c>
      <c r="R317" s="5" t="s">
        <v>644</v>
      </c>
      <c r="S317" s="31">
        <v>0</v>
      </c>
      <c r="T317" s="5" t="s">
        <v>644</v>
      </c>
      <c r="U317" s="31">
        <v>0</v>
      </c>
      <c r="V317" s="5" t="s">
        <v>644</v>
      </c>
      <c r="W317" s="15">
        <f t="shared" si="11"/>
        <v>0</v>
      </c>
      <c r="X317" s="5"/>
      <c r="Y317" s="5"/>
    </row>
    <row r="318" spans="2:25" ht="39" thickBot="1" x14ac:dyDescent="0.3">
      <c r="B318" s="5"/>
      <c r="C318" s="5"/>
      <c r="D318" s="21">
        <v>2</v>
      </c>
      <c r="E318" s="12">
        <v>19</v>
      </c>
      <c r="F318" s="12" t="s">
        <v>25</v>
      </c>
      <c r="G318" s="12" t="s">
        <v>219</v>
      </c>
      <c r="H318" s="17"/>
      <c r="I318" s="14" t="s">
        <v>290</v>
      </c>
      <c r="J318" s="14" t="s">
        <v>291</v>
      </c>
      <c r="K318" s="5" t="s">
        <v>16</v>
      </c>
      <c r="L318" s="6">
        <v>100</v>
      </c>
      <c r="M318" s="44">
        <f>M319+M320+M321+M322</f>
        <v>0</v>
      </c>
      <c r="N318" s="6">
        <v>100</v>
      </c>
      <c r="O318" s="44">
        <f>O319+O320+O321+O322</f>
        <v>0</v>
      </c>
      <c r="P318" s="6">
        <v>100</v>
      </c>
      <c r="Q318" s="44">
        <f>Q319+Q320+Q321+Q322</f>
        <v>0</v>
      </c>
      <c r="R318" s="6">
        <v>100</v>
      </c>
      <c r="S318" s="44">
        <f>S319+S320+S321+S322</f>
        <v>0</v>
      </c>
      <c r="T318" s="6">
        <v>100</v>
      </c>
      <c r="U318" s="44">
        <f>U319+U320+U321+U322</f>
        <v>0</v>
      </c>
      <c r="V318" s="6">
        <v>100</v>
      </c>
      <c r="W318" s="23">
        <f t="shared" si="11"/>
        <v>0</v>
      </c>
      <c r="X318" s="5"/>
      <c r="Y318" s="5"/>
    </row>
    <row r="319" spans="2:25" ht="100.5" customHeight="1" thickBot="1" x14ac:dyDescent="0.3">
      <c r="B319" s="5"/>
      <c r="C319" s="5"/>
      <c r="D319" s="21">
        <v>2</v>
      </c>
      <c r="E319" s="12">
        <v>19</v>
      </c>
      <c r="F319" s="12" t="s">
        <v>25</v>
      </c>
      <c r="G319" s="12" t="s">
        <v>219</v>
      </c>
      <c r="H319" s="137">
        <v>1</v>
      </c>
      <c r="I319" s="17" t="s">
        <v>292</v>
      </c>
      <c r="J319" s="33" t="s">
        <v>562</v>
      </c>
      <c r="K319" s="5" t="s">
        <v>16</v>
      </c>
      <c r="L319" s="5" t="s">
        <v>319</v>
      </c>
      <c r="M319" s="31">
        <v>0</v>
      </c>
      <c r="N319" s="5" t="s">
        <v>319</v>
      </c>
      <c r="O319" s="31">
        <v>0</v>
      </c>
      <c r="P319" s="5" t="s">
        <v>644</v>
      </c>
      <c r="Q319" s="31">
        <v>0</v>
      </c>
      <c r="R319" s="5" t="s">
        <v>644</v>
      </c>
      <c r="S319" s="31">
        <v>0</v>
      </c>
      <c r="T319" s="5" t="s">
        <v>644</v>
      </c>
      <c r="U319" s="31">
        <v>0</v>
      </c>
      <c r="V319" s="5" t="s">
        <v>644</v>
      </c>
      <c r="W319" s="15">
        <f t="shared" si="11"/>
        <v>0</v>
      </c>
      <c r="X319" s="5"/>
      <c r="Y319" s="5"/>
    </row>
    <row r="320" spans="2:25" ht="63" customHeight="1" thickBot="1" x14ac:dyDescent="0.3">
      <c r="B320" s="5"/>
      <c r="C320" s="5"/>
      <c r="D320" s="21">
        <v>2</v>
      </c>
      <c r="E320" s="12">
        <v>19</v>
      </c>
      <c r="F320" s="12" t="s">
        <v>25</v>
      </c>
      <c r="G320" s="12" t="s">
        <v>219</v>
      </c>
      <c r="H320" s="137">
        <v>2</v>
      </c>
      <c r="I320" s="17" t="s">
        <v>293</v>
      </c>
      <c r="J320" s="33" t="s">
        <v>563</v>
      </c>
      <c r="K320" s="5" t="s">
        <v>16</v>
      </c>
      <c r="L320" s="5" t="s">
        <v>319</v>
      </c>
      <c r="M320" s="31">
        <v>0</v>
      </c>
      <c r="N320" s="5" t="s">
        <v>319</v>
      </c>
      <c r="O320" s="31">
        <v>0</v>
      </c>
      <c r="P320" s="5" t="s">
        <v>644</v>
      </c>
      <c r="Q320" s="31">
        <v>0</v>
      </c>
      <c r="R320" s="5" t="s">
        <v>644</v>
      </c>
      <c r="S320" s="31">
        <v>0</v>
      </c>
      <c r="T320" s="5" t="s">
        <v>644</v>
      </c>
      <c r="U320" s="31">
        <v>0</v>
      </c>
      <c r="V320" s="5" t="s">
        <v>644</v>
      </c>
      <c r="W320" s="15">
        <f t="shared" si="11"/>
        <v>0</v>
      </c>
      <c r="X320" s="5"/>
      <c r="Y320" s="5"/>
    </row>
    <row r="321" spans="2:25" ht="97.5" customHeight="1" thickBot="1" x14ac:dyDescent="0.3">
      <c r="B321" s="5"/>
      <c r="C321" s="5"/>
      <c r="D321" s="21">
        <v>2</v>
      </c>
      <c r="E321" s="12">
        <v>19</v>
      </c>
      <c r="F321" s="12" t="s">
        <v>25</v>
      </c>
      <c r="G321" s="12" t="s">
        <v>219</v>
      </c>
      <c r="H321" s="137">
        <v>3</v>
      </c>
      <c r="I321" s="17" t="s">
        <v>294</v>
      </c>
      <c r="J321" s="33" t="s">
        <v>564</v>
      </c>
      <c r="K321" s="5" t="s">
        <v>16</v>
      </c>
      <c r="L321" s="5" t="s">
        <v>319</v>
      </c>
      <c r="M321" s="31">
        <v>0</v>
      </c>
      <c r="N321" s="5" t="s">
        <v>319</v>
      </c>
      <c r="O321" s="31">
        <v>0</v>
      </c>
      <c r="P321" s="5" t="s">
        <v>644</v>
      </c>
      <c r="Q321" s="31">
        <v>0</v>
      </c>
      <c r="R321" s="5" t="s">
        <v>644</v>
      </c>
      <c r="S321" s="31">
        <v>0</v>
      </c>
      <c r="T321" s="5" t="s">
        <v>644</v>
      </c>
      <c r="U321" s="31">
        <v>0</v>
      </c>
      <c r="V321" s="5" t="s">
        <v>644</v>
      </c>
      <c r="W321" s="15">
        <f t="shared" si="11"/>
        <v>0</v>
      </c>
      <c r="X321" s="5"/>
      <c r="Y321" s="5"/>
    </row>
    <row r="322" spans="2:25" ht="63" customHeight="1" thickBot="1" x14ac:dyDescent="0.3">
      <c r="B322" s="5"/>
      <c r="C322" s="5"/>
      <c r="D322" s="21">
        <v>2</v>
      </c>
      <c r="E322" s="12">
        <v>19</v>
      </c>
      <c r="F322" s="12" t="s">
        <v>25</v>
      </c>
      <c r="G322" s="12" t="s">
        <v>219</v>
      </c>
      <c r="H322" s="137">
        <v>4</v>
      </c>
      <c r="I322" s="17" t="s">
        <v>745</v>
      </c>
      <c r="J322" s="33" t="s">
        <v>565</v>
      </c>
      <c r="K322" s="5" t="s">
        <v>16</v>
      </c>
      <c r="L322" s="5" t="s">
        <v>645</v>
      </c>
      <c r="M322" s="31">
        <v>0</v>
      </c>
      <c r="N322" s="5" t="s">
        <v>580</v>
      </c>
      <c r="O322" s="31">
        <v>0</v>
      </c>
      <c r="P322" s="5" t="s">
        <v>580</v>
      </c>
      <c r="Q322" s="31">
        <v>0</v>
      </c>
      <c r="R322" s="5" t="s">
        <v>580</v>
      </c>
      <c r="S322" s="31">
        <v>0</v>
      </c>
      <c r="T322" s="5" t="s">
        <v>580</v>
      </c>
      <c r="U322" s="31">
        <v>0</v>
      </c>
      <c r="V322" s="5" t="s">
        <v>580</v>
      </c>
      <c r="W322" s="15">
        <f t="shared" si="11"/>
        <v>0</v>
      </c>
      <c r="X322" s="5"/>
      <c r="Y322" s="5"/>
    </row>
    <row r="323" spans="2:25" ht="39" thickBot="1" x14ac:dyDescent="0.3">
      <c r="B323" s="5"/>
      <c r="C323" s="5"/>
      <c r="D323" s="21">
        <v>2</v>
      </c>
      <c r="E323" s="12">
        <v>19</v>
      </c>
      <c r="F323" s="12" t="s">
        <v>25</v>
      </c>
      <c r="G323" s="12" t="s">
        <v>46</v>
      </c>
      <c r="H323" s="17"/>
      <c r="I323" s="14" t="s">
        <v>295</v>
      </c>
      <c r="J323" s="17" t="s">
        <v>296</v>
      </c>
      <c r="K323" s="5" t="s">
        <v>16</v>
      </c>
      <c r="L323" s="6">
        <v>100</v>
      </c>
      <c r="M323" s="44">
        <f>M324+M325+M326+M327+M328</f>
        <v>0</v>
      </c>
      <c r="N323" s="6">
        <v>100</v>
      </c>
      <c r="O323" s="44">
        <f>O324+O325+O326+O327+O328</f>
        <v>0</v>
      </c>
      <c r="P323" s="6">
        <v>100</v>
      </c>
      <c r="Q323" s="44">
        <f>Q324+Q325+Q326+Q327+Q328</f>
        <v>0</v>
      </c>
      <c r="R323" s="6">
        <v>100</v>
      </c>
      <c r="S323" s="44">
        <f>S324+S325+S326+S327+S328</f>
        <v>0</v>
      </c>
      <c r="T323" s="6">
        <v>100</v>
      </c>
      <c r="U323" s="44">
        <f>U324+U325+U326+U327+U328</f>
        <v>0</v>
      </c>
      <c r="V323" s="6">
        <v>100</v>
      </c>
      <c r="W323" s="23">
        <f t="shared" si="11"/>
        <v>0</v>
      </c>
      <c r="X323" s="5"/>
      <c r="Y323" s="5"/>
    </row>
    <row r="324" spans="2:25" ht="109.5" customHeight="1" thickBot="1" x14ac:dyDescent="0.3">
      <c r="B324" s="5"/>
      <c r="C324" s="5"/>
      <c r="D324" s="21">
        <v>2</v>
      </c>
      <c r="E324" s="12">
        <v>19</v>
      </c>
      <c r="F324" s="12" t="s">
        <v>25</v>
      </c>
      <c r="G324" s="12" t="s">
        <v>46</v>
      </c>
      <c r="H324" s="47" t="s">
        <v>12</v>
      </c>
      <c r="I324" s="17" t="s">
        <v>297</v>
      </c>
      <c r="J324" s="33" t="s">
        <v>566</v>
      </c>
      <c r="K324" s="5" t="s">
        <v>16</v>
      </c>
      <c r="L324" s="5" t="s">
        <v>319</v>
      </c>
      <c r="M324" s="31">
        <v>0</v>
      </c>
      <c r="N324" s="5" t="s">
        <v>319</v>
      </c>
      <c r="O324" s="31">
        <v>0</v>
      </c>
      <c r="P324" s="5" t="s">
        <v>644</v>
      </c>
      <c r="Q324" s="31">
        <v>0</v>
      </c>
      <c r="R324" s="5" t="s">
        <v>644</v>
      </c>
      <c r="S324" s="31">
        <v>0</v>
      </c>
      <c r="T324" s="5" t="s">
        <v>644</v>
      </c>
      <c r="U324" s="31">
        <v>0</v>
      </c>
      <c r="V324" s="5" t="s">
        <v>644</v>
      </c>
      <c r="W324" s="15">
        <f t="shared" si="11"/>
        <v>0</v>
      </c>
      <c r="X324" s="5"/>
      <c r="Y324" s="5"/>
    </row>
    <row r="325" spans="2:25" ht="98.25" customHeight="1" thickBot="1" x14ac:dyDescent="0.3">
      <c r="B325" s="5"/>
      <c r="C325" s="5"/>
      <c r="D325" s="21">
        <v>2</v>
      </c>
      <c r="E325" s="12">
        <v>19</v>
      </c>
      <c r="F325" s="12" t="s">
        <v>25</v>
      </c>
      <c r="G325" s="12" t="s">
        <v>46</v>
      </c>
      <c r="H325" s="137">
        <v>2</v>
      </c>
      <c r="I325" s="17" t="s">
        <v>298</v>
      </c>
      <c r="J325" s="33" t="s">
        <v>567</v>
      </c>
      <c r="K325" s="5" t="s">
        <v>16</v>
      </c>
      <c r="L325" s="5" t="s">
        <v>317</v>
      </c>
      <c r="M325" s="31">
        <v>0</v>
      </c>
      <c r="N325" s="5" t="s">
        <v>317</v>
      </c>
      <c r="O325" s="31">
        <v>0</v>
      </c>
      <c r="P325" s="5" t="s">
        <v>317</v>
      </c>
      <c r="Q325" s="31">
        <v>0</v>
      </c>
      <c r="R325" s="5" t="s">
        <v>317</v>
      </c>
      <c r="S325" s="31">
        <v>0</v>
      </c>
      <c r="T325" s="5" t="s">
        <v>317</v>
      </c>
      <c r="U325" s="31">
        <v>0</v>
      </c>
      <c r="V325" s="5" t="s">
        <v>317</v>
      </c>
      <c r="W325" s="15">
        <f t="shared" si="11"/>
        <v>0</v>
      </c>
      <c r="X325" s="5"/>
      <c r="Y325" s="5"/>
    </row>
    <row r="326" spans="2:25" ht="64.5" thickBot="1" x14ac:dyDescent="0.3">
      <c r="B326" s="5"/>
      <c r="C326" s="5"/>
      <c r="D326" s="21">
        <v>2</v>
      </c>
      <c r="E326" s="12">
        <v>19</v>
      </c>
      <c r="F326" s="12" t="s">
        <v>25</v>
      </c>
      <c r="G326" s="12" t="s">
        <v>46</v>
      </c>
      <c r="H326" s="137">
        <v>3</v>
      </c>
      <c r="I326" s="17" t="s">
        <v>299</v>
      </c>
      <c r="J326" s="33" t="s">
        <v>568</v>
      </c>
      <c r="K326" s="5" t="s">
        <v>16</v>
      </c>
      <c r="L326" s="5" t="s">
        <v>328</v>
      </c>
      <c r="M326" s="31">
        <v>0</v>
      </c>
      <c r="N326" s="5" t="s">
        <v>328</v>
      </c>
      <c r="O326" s="31">
        <v>0</v>
      </c>
      <c r="P326" s="5" t="s">
        <v>328</v>
      </c>
      <c r="Q326" s="31">
        <v>0</v>
      </c>
      <c r="R326" s="5" t="s">
        <v>328</v>
      </c>
      <c r="S326" s="31">
        <v>0</v>
      </c>
      <c r="T326" s="5" t="s">
        <v>328</v>
      </c>
      <c r="U326" s="31">
        <v>0</v>
      </c>
      <c r="V326" s="5" t="s">
        <v>328</v>
      </c>
      <c r="W326" s="15">
        <f t="shared" si="11"/>
        <v>0</v>
      </c>
      <c r="X326" s="5"/>
      <c r="Y326" s="5"/>
    </row>
    <row r="327" spans="2:25" ht="96" customHeight="1" thickBot="1" x14ac:dyDescent="0.3">
      <c r="B327" s="5"/>
      <c r="C327" s="5"/>
      <c r="D327" s="21">
        <v>2</v>
      </c>
      <c r="E327" s="12">
        <v>19</v>
      </c>
      <c r="F327" s="12" t="s">
        <v>25</v>
      </c>
      <c r="G327" s="12" t="s">
        <v>46</v>
      </c>
      <c r="H327" s="137">
        <v>4</v>
      </c>
      <c r="I327" s="17" t="s">
        <v>746</v>
      </c>
      <c r="J327" s="33" t="s">
        <v>569</v>
      </c>
      <c r="K327" s="5" t="s">
        <v>16</v>
      </c>
      <c r="L327" s="5" t="s">
        <v>319</v>
      </c>
      <c r="M327" s="31">
        <v>0</v>
      </c>
      <c r="N327" s="5" t="s">
        <v>319</v>
      </c>
      <c r="O327" s="31">
        <v>0</v>
      </c>
      <c r="P327" s="5" t="s">
        <v>319</v>
      </c>
      <c r="Q327" s="31">
        <v>0</v>
      </c>
      <c r="R327" s="5" t="s">
        <v>319</v>
      </c>
      <c r="S327" s="31">
        <v>0</v>
      </c>
      <c r="T327" s="5" t="s">
        <v>319</v>
      </c>
      <c r="U327" s="31">
        <v>0</v>
      </c>
      <c r="V327" s="5" t="s">
        <v>319</v>
      </c>
      <c r="W327" s="15">
        <f t="shared" si="11"/>
        <v>0</v>
      </c>
      <c r="X327" s="5"/>
      <c r="Y327" s="5"/>
    </row>
    <row r="328" spans="2:25" ht="78" customHeight="1" thickBot="1" x14ac:dyDescent="0.3">
      <c r="B328" s="5"/>
      <c r="C328" s="5"/>
      <c r="D328" s="21">
        <v>2</v>
      </c>
      <c r="E328" s="12">
        <v>19</v>
      </c>
      <c r="F328" s="12" t="s">
        <v>25</v>
      </c>
      <c r="G328" s="12" t="s">
        <v>46</v>
      </c>
      <c r="H328" s="137">
        <v>5</v>
      </c>
      <c r="I328" s="17" t="s">
        <v>300</v>
      </c>
      <c r="J328" s="33" t="s">
        <v>570</v>
      </c>
      <c r="K328" s="5" t="s">
        <v>16</v>
      </c>
      <c r="L328" s="5" t="s">
        <v>319</v>
      </c>
      <c r="M328" s="31">
        <v>0</v>
      </c>
      <c r="N328" s="5" t="s">
        <v>319</v>
      </c>
      <c r="O328" s="31">
        <v>0</v>
      </c>
      <c r="P328" s="5" t="s">
        <v>319</v>
      </c>
      <c r="Q328" s="31">
        <v>0</v>
      </c>
      <c r="R328" s="5" t="s">
        <v>319</v>
      </c>
      <c r="S328" s="31">
        <v>0</v>
      </c>
      <c r="T328" s="5" t="s">
        <v>319</v>
      </c>
      <c r="U328" s="31">
        <v>0</v>
      </c>
      <c r="V328" s="5" t="s">
        <v>319</v>
      </c>
      <c r="W328" s="15">
        <f t="shared" si="11"/>
        <v>0</v>
      </c>
      <c r="X328" s="5"/>
      <c r="Y328" s="5"/>
    </row>
    <row r="329" spans="2:25" ht="112.5" customHeight="1" thickBot="1" x14ac:dyDescent="0.3">
      <c r="B329" s="36" t="s">
        <v>722</v>
      </c>
      <c r="C329" s="36" t="s">
        <v>723</v>
      </c>
      <c r="D329" s="25">
        <v>2</v>
      </c>
      <c r="E329" s="26">
        <v>19</v>
      </c>
      <c r="F329" s="26" t="s">
        <v>27</v>
      </c>
      <c r="G329" s="26"/>
      <c r="H329" s="136"/>
      <c r="I329" s="27" t="s">
        <v>301</v>
      </c>
      <c r="J329" s="36" t="s">
        <v>302</v>
      </c>
      <c r="K329" s="24" t="s">
        <v>16</v>
      </c>
      <c r="L329" s="45" t="s">
        <v>303</v>
      </c>
      <c r="M329" s="39">
        <f>M330</f>
        <v>98645500</v>
      </c>
      <c r="N329" s="24">
        <v>4.26</v>
      </c>
      <c r="O329" s="39">
        <f>O330</f>
        <v>99995957</v>
      </c>
      <c r="P329" s="24">
        <v>4.51</v>
      </c>
      <c r="Q329" s="39">
        <f>Q330</f>
        <v>102498856</v>
      </c>
      <c r="R329" s="24">
        <v>4.75</v>
      </c>
      <c r="S329" s="39">
        <f>S330</f>
        <v>104957803</v>
      </c>
      <c r="T329" s="38">
        <v>5</v>
      </c>
      <c r="U329" s="39">
        <f>U330</f>
        <v>107462096</v>
      </c>
      <c r="V329" s="38">
        <f>T329</f>
        <v>5</v>
      </c>
      <c r="W329" s="39">
        <f>U329</f>
        <v>107462096</v>
      </c>
      <c r="X329" s="24"/>
      <c r="Y329" s="24"/>
    </row>
    <row r="330" spans="2:25" ht="76.5" customHeight="1" thickBot="1" x14ac:dyDescent="0.3">
      <c r="B330" s="5"/>
      <c r="C330" s="5"/>
      <c r="D330" s="21">
        <v>2</v>
      </c>
      <c r="E330" s="12">
        <v>19</v>
      </c>
      <c r="F330" s="12" t="s">
        <v>27</v>
      </c>
      <c r="G330" s="12" t="s">
        <v>17</v>
      </c>
      <c r="H330" s="17"/>
      <c r="I330" s="14" t="s">
        <v>304</v>
      </c>
      <c r="J330" s="14" t="s">
        <v>747</v>
      </c>
      <c r="K330" s="5" t="s">
        <v>16</v>
      </c>
      <c r="L330" s="6">
        <v>100</v>
      </c>
      <c r="M330" s="18">
        <f>SUM(M331:M338)</f>
        <v>98645500</v>
      </c>
      <c r="N330" s="6">
        <v>100</v>
      </c>
      <c r="O330" s="18">
        <f>SUM(O331:O338)</f>
        <v>99995957</v>
      </c>
      <c r="P330" s="6">
        <v>100</v>
      </c>
      <c r="Q330" s="18">
        <f>SUM(Q331:Q338)</f>
        <v>102498856</v>
      </c>
      <c r="R330" s="6">
        <v>100</v>
      </c>
      <c r="S330" s="18">
        <f>SUM(S331:S338)</f>
        <v>104957803</v>
      </c>
      <c r="T330" s="6">
        <v>100</v>
      </c>
      <c r="U330" s="18">
        <f>SUM(U331:U338)</f>
        <v>107462096</v>
      </c>
      <c r="V330" s="6">
        <v>100</v>
      </c>
      <c r="W330" s="18">
        <f>SUM(W331:W338)</f>
        <v>107462096</v>
      </c>
      <c r="X330" s="5"/>
      <c r="Y330" s="5"/>
    </row>
    <row r="331" spans="2:25" ht="98.25" customHeight="1" thickBot="1" x14ac:dyDescent="0.3">
      <c r="B331" s="5"/>
      <c r="C331" s="5"/>
      <c r="D331" s="21">
        <v>2</v>
      </c>
      <c r="E331" s="12">
        <v>19</v>
      </c>
      <c r="F331" s="12" t="s">
        <v>27</v>
      </c>
      <c r="G331" s="12" t="s">
        <v>17</v>
      </c>
      <c r="H331" s="137">
        <v>1</v>
      </c>
      <c r="I331" s="17" t="s">
        <v>305</v>
      </c>
      <c r="J331" s="17" t="s">
        <v>571</v>
      </c>
      <c r="K331" s="5" t="s">
        <v>16</v>
      </c>
      <c r="L331" s="5" t="s">
        <v>319</v>
      </c>
      <c r="M331" s="5" t="s">
        <v>16</v>
      </c>
      <c r="N331" s="5" t="s">
        <v>319</v>
      </c>
      <c r="O331" s="5" t="s">
        <v>16</v>
      </c>
      <c r="P331" s="5" t="s">
        <v>319</v>
      </c>
      <c r="Q331" s="5" t="s">
        <v>16</v>
      </c>
      <c r="R331" s="5" t="s">
        <v>319</v>
      </c>
      <c r="S331" s="5" t="s">
        <v>16</v>
      </c>
      <c r="T331" s="5" t="s">
        <v>319</v>
      </c>
      <c r="U331" s="5" t="s">
        <v>16</v>
      </c>
      <c r="V331" s="5" t="s">
        <v>319</v>
      </c>
      <c r="W331" s="5" t="s">
        <v>16</v>
      </c>
      <c r="X331" s="5"/>
      <c r="Y331" s="5"/>
    </row>
    <row r="332" spans="2:25" ht="81.75" customHeight="1" thickBot="1" x14ac:dyDescent="0.3">
      <c r="B332" s="5"/>
      <c r="C332" s="5"/>
      <c r="D332" s="21">
        <v>2</v>
      </c>
      <c r="E332" s="12">
        <v>19</v>
      </c>
      <c r="F332" s="12" t="s">
        <v>27</v>
      </c>
      <c r="G332" s="12" t="s">
        <v>17</v>
      </c>
      <c r="H332" s="137">
        <v>2</v>
      </c>
      <c r="I332" s="17" t="s">
        <v>306</v>
      </c>
      <c r="J332" s="17" t="s">
        <v>572</v>
      </c>
      <c r="K332" s="5" t="s">
        <v>16</v>
      </c>
      <c r="L332" s="5" t="s">
        <v>645</v>
      </c>
      <c r="M332" s="5" t="s">
        <v>16</v>
      </c>
      <c r="N332" s="5" t="s">
        <v>580</v>
      </c>
      <c r="O332" s="5" t="s">
        <v>16</v>
      </c>
      <c r="P332" s="5" t="s">
        <v>580</v>
      </c>
      <c r="Q332" s="5" t="s">
        <v>16</v>
      </c>
      <c r="R332" s="5" t="s">
        <v>580</v>
      </c>
      <c r="S332" s="5" t="s">
        <v>16</v>
      </c>
      <c r="T332" s="5" t="s">
        <v>580</v>
      </c>
      <c r="U332" s="5" t="s">
        <v>16</v>
      </c>
      <c r="V332" s="5" t="s">
        <v>580</v>
      </c>
      <c r="W332" s="5" t="s">
        <v>16</v>
      </c>
      <c r="X332" s="5"/>
      <c r="Y332" s="5"/>
    </row>
    <row r="333" spans="2:25" ht="83.25" customHeight="1" thickBot="1" x14ac:dyDescent="0.3">
      <c r="B333" s="5"/>
      <c r="C333" s="5"/>
      <c r="D333" s="21">
        <v>2</v>
      </c>
      <c r="E333" s="12">
        <v>19</v>
      </c>
      <c r="F333" s="12" t="s">
        <v>27</v>
      </c>
      <c r="G333" s="12" t="s">
        <v>17</v>
      </c>
      <c r="H333" s="137">
        <v>3</v>
      </c>
      <c r="I333" s="17" t="s">
        <v>307</v>
      </c>
      <c r="J333" s="17" t="s">
        <v>573</v>
      </c>
      <c r="K333" s="5" t="s">
        <v>16</v>
      </c>
      <c r="L333" s="5" t="s">
        <v>574</v>
      </c>
      <c r="M333" s="46">
        <v>98645500</v>
      </c>
      <c r="N333" s="5" t="s">
        <v>574</v>
      </c>
      <c r="O333" s="46">
        <v>99995957</v>
      </c>
      <c r="P333" s="5" t="s">
        <v>574</v>
      </c>
      <c r="Q333" s="46">
        <v>102498856</v>
      </c>
      <c r="R333" s="5" t="s">
        <v>574</v>
      </c>
      <c r="S333" s="46">
        <v>104957803</v>
      </c>
      <c r="T333" s="5" t="s">
        <v>574</v>
      </c>
      <c r="U333" s="46">
        <v>107462096</v>
      </c>
      <c r="V333" s="5" t="str">
        <f>T333</f>
        <v>6 Orang</v>
      </c>
      <c r="W333" s="46">
        <f>U333</f>
        <v>107462096</v>
      </c>
      <c r="X333" s="5"/>
      <c r="Y333" s="5"/>
    </row>
    <row r="334" spans="2:25" ht="124.5" customHeight="1" thickBot="1" x14ac:dyDescent="0.3">
      <c r="B334" s="113"/>
      <c r="C334" s="5"/>
      <c r="D334" s="21">
        <v>2</v>
      </c>
      <c r="E334" s="12">
        <v>19</v>
      </c>
      <c r="F334" s="12" t="s">
        <v>27</v>
      </c>
      <c r="G334" s="12" t="s">
        <v>17</v>
      </c>
      <c r="H334" s="137">
        <v>4</v>
      </c>
      <c r="I334" s="17" t="s">
        <v>308</v>
      </c>
      <c r="J334" s="17" t="s">
        <v>575</v>
      </c>
      <c r="K334" s="5" t="s">
        <v>16</v>
      </c>
      <c r="L334" s="5" t="s">
        <v>328</v>
      </c>
      <c r="M334" s="5" t="s">
        <v>16</v>
      </c>
      <c r="N334" s="5" t="s">
        <v>328</v>
      </c>
      <c r="O334" s="5" t="s">
        <v>16</v>
      </c>
      <c r="P334" s="5" t="s">
        <v>328</v>
      </c>
      <c r="Q334" s="5" t="s">
        <v>16</v>
      </c>
      <c r="R334" s="5" t="s">
        <v>328</v>
      </c>
      <c r="S334" s="5" t="s">
        <v>16</v>
      </c>
      <c r="T334" s="5" t="s">
        <v>328</v>
      </c>
      <c r="U334" s="5" t="s">
        <v>16</v>
      </c>
      <c r="V334" s="5" t="s">
        <v>328</v>
      </c>
      <c r="W334" s="5" t="s">
        <v>16</v>
      </c>
      <c r="X334" s="5"/>
      <c r="Y334" s="5"/>
    </row>
    <row r="335" spans="2:25" ht="81" customHeight="1" thickBot="1" x14ac:dyDescent="0.3">
      <c r="B335" s="5"/>
      <c r="C335" s="5"/>
      <c r="D335" s="21">
        <v>2</v>
      </c>
      <c r="E335" s="12">
        <v>19</v>
      </c>
      <c r="F335" s="12" t="s">
        <v>27</v>
      </c>
      <c r="G335" s="12" t="s">
        <v>17</v>
      </c>
      <c r="H335" s="137">
        <v>5</v>
      </c>
      <c r="I335" s="17" t="s">
        <v>748</v>
      </c>
      <c r="J335" s="17" t="s">
        <v>576</v>
      </c>
      <c r="K335" s="5" t="s">
        <v>16</v>
      </c>
      <c r="L335" s="5" t="s">
        <v>317</v>
      </c>
      <c r="M335" s="20">
        <v>0</v>
      </c>
      <c r="N335" s="5" t="s">
        <v>317</v>
      </c>
      <c r="O335" s="20">
        <v>0</v>
      </c>
      <c r="P335" s="5" t="s">
        <v>317</v>
      </c>
      <c r="Q335" s="20">
        <v>0</v>
      </c>
      <c r="R335" s="5" t="s">
        <v>317</v>
      </c>
      <c r="S335" s="20">
        <v>0</v>
      </c>
      <c r="T335" s="5" t="s">
        <v>317</v>
      </c>
      <c r="U335" s="20">
        <v>0</v>
      </c>
      <c r="V335" s="5" t="s">
        <v>317</v>
      </c>
      <c r="W335" s="20">
        <v>0</v>
      </c>
      <c r="X335" s="5"/>
      <c r="Y335" s="5"/>
    </row>
    <row r="336" spans="2:25" ht="90" thickBot="1" x14ac:dyDescent="0.3">
      <c r="B336" s="5"/>
      <c r="C336" s="5"/>
      <c r="D336" s="21">
        <v>2</v>
      </c>
      <c r="E336" s="12">
        <v>19</v>
      </c>
      <c r="F336" s="12" t="s">
        <v>27</v>
      </c>
      <c r="G336" s="12" t="s">
        <v>17</v>
      </c>
      <c r="H336" s="137">
        <v>6</v>
      </c>
      <c r="I336" s="17" t="s">
        <v>749</v>
      </c>
      <c r="J336" s="17" t="s">
        <v>577</v>
      </c>
      <c r="K336" s="5" t="s">
        <v>16</v>
      </c>
      <c r="L336" s="5" t="s">
        <v>328</v>
      </c>
      <c r="M336" s="5" t="s">
        <v>16</v>
      </c>
      <c r="N336" s="5" t="s">
        <v>328</v>
      </c>
      <c r="O336" s="5" t="s">
        <v>16</v>
      </c>
      <c r="P336" s="5" t="s">
        <v>328</v>
      </c>
      <c r="Q336" s="5" t="s">
        <v>16</v>
      </c>
      <c r="R336" s="5" t="s">
        <v>328</v>
      </c>
      <c r="S336" s="5" t="s">
        <v>16</v>
      </c>
      <c r="T336" s="5" t="s">
        <v>328</v>
      </c>
      <c r="U336" s="5" t="s">
        <v>16</v>
      </c>
      <c r="V336" s="5" t="s">
        <v>328</v>
      </c>
      <c r="W336" s="5" t="s">
        <v>16</v>
      </c>
      <c r="X336" s="5"/>
      <c r="Y336" s="5"/>
    </row>
    <row r="337" spans="2:25" ht="98.25" customHeight="1" thickBot="1" x14ac:dyDescent="0.3">
      <c r="B337" s="5"/>
      <c r="C337" s="5"/>
      <c r="D337" s="21">
        <v>2</v>
      </c>
      <c r="E337" s="12">
        <v>19</v>
      </c>
      <c r="F337" s="12" t="s">
        <v>27</v>
      </c>
      <c r="G337" s="12" t="s">
        <v>17</v>
      </c>
      <c r="H337" s="137">
        <v>7</v>
      </c>
      <c r="I337" s="17" t="s">
        <v>750</v>
      </c>
      <c r="J337" s="17" t="s">
        <v>578</v>
      </c>
      <c r="K337" s="47" t="s">
        <v>16</v>
      </c>
      <c r="L337" s="5" t="s">
        <v>328</v>
      </c>
      <c r="M337" s="20">
        <v>0</v>
      </c>
      <c r="N337" s="5" t="s">
        <v>328</v>
      </c>
      <c r="O337" s="20">
        <v>0</v>
      </c>
      <c r="P337" s="5" t="s">
        <v>328</v>
      </c>
      <c r="Q337" s="20">
        <v>0</v>
      </c>
      <c r="R337" s="5" t="s">
        <v>328</v>
      </c>
      <c r="S337" s="20">
        <v>0</v>
      </c>
      <c r="T337" s="5" t="s">
        <v>328</v>
      </c>
      <c r="U337" s="20">
        <v>0</v>
      </c>
      <c r="V337" s="5" t="s">
        <v>328</v>
      </c>
      <c r="W337" s="20">
        <f>U337</f>
        <v>0</v>
      </c>
      <c r="X337" s="5"/>
      <c r="Y337" s="5"/>
    </row>
    <row r="338" spans="2:25" ht="77.25" customHeight="1" thickBot="1" x14ac:dyDescent="0.3">
      <c r="B338" s="5"/>
      <c r="C338" s="5"/>
      <c r="D338" s="21">
        <v>2</v>
      </c>
      <c r="E338" s="12">
        <v>19</v>
      </c>
      <c r="F338" s="12" t="s">
        <v>27</v>
      </c>
      <c r="G338" s="12" t="s">
        <v>17</v>
      </c>
      <c r="H338" s="137">
        <v>8</v>
      </c>
      <c r="I338" s="17" t="s">
        <v>309</v>
      </c>
      <c r="J338" s="17" t="s">
        <v>579</v>
      </c>
      <c r="K338" s="5" t="s">
        <v>16</v>
      </c>
      <c r="L338" s="5" t="s">
        <v>580</v>
      </c>
      <c r="M338" s="5" t="s">
        <v>16</v>
      </c>
      <c r="N338" s="5" t="s">
        <v>580</v>
      </c>
      <c r="O338" s="5" t="s">
        <v>16</v>
      </c>
      <c r="P338" s="5" t="s">
        <v>580</v>
      </c>
      <c r="Q338" s="5" t="s">
        <v>16</v>
      </c>
      <c r="R338" s="5" t="s">
        <v>580</v>
      </c>
      <c r="S338" s="5" t="s">
        <v>16</v>
      </c>
      <c r="T338" s="5" t="s">
        <v>580</v>
      </c>
      <c r="U338" s="5" t="s">
        <v>16</v>
      </c>
      <c r="V338" s="5" t="s">
        <v>580</v>
      </c>
      <c r="W338" s="5" t="s">
        <v>16</v>
      </c>
      <c r="X338" s="5"/>
      <c r="Y338" s="5"/>
    </row>
    <row r="339" spans="2:25" ht="26.25" customHeight="1" thickBot="1" x14ac:dyDescent="0.3">
      <c r="B339" s="5"/>
      <c r="C339" s="5"/>
      <c r="D339" s="5"/>
      <c r="E339" s="5"/>
      <c r="F339" s="5"/>
      <c r="G339" s="5"/>
      <c r="H339" s="5"/>
      <c r="I339" s="33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2:25" x14ac:dyDescent="0.25">
      <c r="B340" s="48"/>
    </row>
  </sheetData>
  <mergeCells count="22">
    <mergeCell ref="B1:Y1"/>
    <mergeCell ref="B2:Y2"/>
    <mergeCell ref="B3:Y3"/>
    <mergeCell ref="B5:B7"/>
    <mergeCell ref="C5:C7"/>
    <mergeCell ref="D5:H7"/>
    <mergeCell ref="I5:I7"/>
    <mergeCell ref="J5:J7"/>
    <mergeCell ref="K5:K7"/>
    <mergeCell ref="L5:W5"/>
    <mergeCell ref="Y5:Y7"/>
    <mergeCell ref="L6:M6"/>
    <mergeCell ref="N6:O6"/>
    <mergeCell ref="P6:Q6"/>
    <mergeCell ref="R6:S6"/>
    <mergeCell ref="T6:U6"/>
    <mergeCell ref="V6:W6"/>
    <mergeCell ref="D8:H8"/>
    <mergeCell ref="B11:B12"/>
    <mergeCell ref="B84:B86"/>
    <mergeCell ref="C84:C86"/>
    <mergeCell ref="X5:X7"/>
  </mergeCells>
  <pageMargins left="0.23622047244094491" right="0.23622047244094491" top="0.74803149606299213" bottom="0.74803149606299213" header="0.31496062992125984" footer="0.31496062992125984"/>
  <pageSetup paperSize="10000" scale="6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Rencana Program (2)</vt:lpstr>
      <vt:lpstr>'Rencana Program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TOSHIBA</cp:lastModifiedBy>
  <cp:lastPrinted>2023-05-15T02:21:51Z</cp:lastPrinted>
  <dcterms:created xsi:type="dcterms:W3CDTF">2022-05-19T06:48:18Z</dcterms:created>
  <dcterms:modified xsi:type="dcterms:W3CDTF">2023-06-05T09:50:24Z</dcterms:modified>
</cp:coreProperties>
</file>